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20" windowHeight="4515" activeTab="0"/>
  </bookViews>
  <sheets>
    <sheet name="KÖH 2017" sheetId="1" r:id="rId1"/>
    <sheet name="Munka1" sheetId="2" r:id="rId2"/>
  </sheets>
  <definedNames>
    <definedName name="_xlnm.Print_Area" localSheetId="0">'KÖH 2017'!$A$1:$E$90</definedName>
  </definedNames>
  <calcPr fullCalcOnLoad="1"/>
</workbook>
</file>

<file path=xl/sharedStrings.xml><?xml version="1.0" encoding="utf-8"?>
<sst xmlns="http://schemas.openxmlformats.org/spreadsheetml/2006/main" count="140" uniqueCount="78">
  <si>
    <t>Dologi kiadások összesen:</t>
  </si>
  <si>
    <t>Szakfeladaton kiadások összesen:</t>
  </si>
  <si>
    <t>Szakfeladaton bevételek összesen:</t>
  </si>
  <si>
    <t>Munkaadókat terhelő járulékok összesen:</t>
  </si>
  <si>
    <t>Eredeti előirányzat</t>
  </si>
  <si>
    <t>Működési célú bevételek</t>
  </si>
  <si>
    <t>BEVÉTELEK</t>
  </si>
  <si>
    <t>KIADÁSOK</t>
  </si>
  <si>
    <t>Vásárolt termékek Áfa</t>
  </si>
  <si>
    <t>Egyéb üzemeltetés fnntartási kiadások</t>
  </si>
  <si>
    <t>Belföldi kiküldetés</t>
  </si>
  <si>
    <t>B816</t>
  </si>
  <si>
    <t>Szakmai anyagok beszerzése</t>
  </si>
  <si>
    <t>K2</t>
  </si>
  <si>
    <t>K312</t>
  </si>
  <si>
    <t xml:space="preserve">Nem adatátviteli távközlési díj </t>
  </si>
  <si>
    <t>Egyéb kommunikációs szolgáltatás (Iktató,eKÖZIG,Vizual,DSone)</t>
  </si>
  <si>
    <t>K311</t>
  </si>
  <si>
    <t>K322</t>
  </si>
  <si>
    <t>K321</t>
  </si>
  <si>
    <t>K337</t>
  </si>
  <si>
    <t>K341</t>
  </si>
  <si>
    <t>Üzemeltetési anyagok beszerzése</t>
  </si>
  <si>
    <t>11130 Önkormányzatok és önkormányzati hivatalok jogalkotása</t>
  </si>
  <si>
    <t>Adatok Ft-ban</t>
  </si>
  <si>
    <t>Kincsesbánya Közös Önkormányzati Hivatal                                                             2017. évi költségvetése</t>
  </si>
  <si>
    <t>18030 Önkormányzatok és önkormányzati hivatalok jogalkotása</t>
  </si>
  <si>
    <t>Felügyeleti szervtől kapoot támogatás (Hivatal)</t>
  </si>
  <si>
    <t>Felügyeleti szervtől kapoot támogatás (Konyha)</t>
  </si>
  <si>
    <t>Igazgatási szolgáltatási díj</t>
  </si>
  <si>
    <t>B4</t>
  </si>
  <si>
    <t>Személyi juttatások</t>
  </si>
  <si>
    <t>K1</t>
  </si>
  <si>
    <t>Konyha</t>
  </si>
  <si>
    <t>Vendég étkezők</t>
  </si>
  <si>
    <t>Áfa bevétel</t>
  </si>
  <si>
    <t>Közüzemi díjak</t>
  </si>
  <si>
    <t>K331</t>
  </si>
  <si>
    <t>K334</t>
  </si>
  <si>
    <t>Befizetendő Áfa</t>
  </si>
  <si>
    <t>K352</t>
  </si>
  <si>
    <t>Karbantartás, kisjavítás (nyári karbantartás is!)</t>
  </si>
  <si>
    <t>K351</t>
  </si>
  <si>
    <t>Rovatkód</t>
  </si>
  <si>
    <t>B813</t>
  </si>
  <si>
    <t>K3</t>
  </si>
  <si>
    <t>KÖZÖS ÖNKORMÁNYZATI HIVATAL</t>
  </si>
  <si>
    <t>Bevételek összesen:</t>
  </si>
  <si>
    <t>Kiadások összesen:</t>
  </si>
  <si>
    <t>Kamat és igazgatási bevételek</t>
  </si>
  <si>
    <t>Pénzmaradvány igénybevétele</t>
  </si>
  <si>
    <t>Munkaadókat tehelő járulékok</t>
  </si>
  <si>
    <t>Dologi kiadások</t>
  </si>
  <si>
    <t>Kamat bevételek + egyéb bevételek</t>
  </si>
  <si>
    <t>Térítési díjak (intézmények)</t>
  </si>
  <si>
    <t>Térítési díjak szociális</t>
  </si>
  <si>
    <t>K332</t>
  </si>
  <si>
    <t>Vásárolt élelmezés</t>
  </si>
  <si>
    <t>B16</t>
  </si>
  <si>
    <t>Működési célú támogatás ÁHT-n belülről</t>
  </si>
  <si>
    <t>1. számú melléklet a …./2020. (II……)önkormányzati határozathoz</t>
  </si>
  <si>
    <t>K355</t>
  </si>
  <si>
    <t>Egyéb dologi kiadások</t>
  </si>
  <si>
    <t>Előző évi pénzmaradvány igénybevétele(3106910+768110)</t>
  </si>
  <si>
    <t xml:space="preserve"> </t>
  </si>
  <si>
    <t xml:space="preserve">Változás I. </t>
  </si>
  <si>
    <t>Módosított előirányzat</t>
  </si>
  <si>
    <t>K6</t>
  </si>
  <si>
    <t>K64</t>
  </si>
  <si>
    <t>K67</t>
  </si>
  <si>
    <t>Egyéb tárgyi eszköz beszerzése</t>
  </si>
  <si>
    <t>Egyéb tárgyi eszköz beszerzése Áfa</t>
  </si>
  <si>
    <t xml:space="preserve">K6 </t>
  </si>
  <si>
    <t>Fejlesztési kiadások</t>
  </si>
  <si>
    <t>049010 Máshova nem sorolt gazdasági ügyek</t>
  </si>
  <si>
    <t>Közvetített szolgáltatások ellenértéke</t>
  </si>
  <si>
    <t>K33</t>
  </si>
  <si>
    <t>Dologi kiadások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</si>
</sst>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b/>
      <i/>
      <sz val="13"/>
      <name val="Cambria"/>
      <family val="1"/>
    </font>
    <font>
      <b/>
      <i/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8" fillId="33" borderId="0" xfId="0" applyFont="1" applyFill="1" applyBorder="1" applyAlignment="1">
      <alignment vertical="center" wrapText="1"/>
    </xf>
    <xf numFmtId="0" fontId="19" fillId="34" borderId="0" xfId="0" applyFont="1" applyFill="1" applyAlignment="1">
      <alignment vertical="center"/>
    </xf>
    <xf numFmtId="3" fontId="18" fillId="33" borderId="0" xfId="0" applyNumberFormat="1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horizontal="right" vertical="center" wrapText="1"/>
    </xf>
    <xf numFmtId="0" fontId="21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3" fontId="21" fillId="34" borderId="0" xfId="0" applyNumberFormat="1" applyFont="1" applyFill="1" applyAlignment="1">
      <alignment horizontal="right" vertical="center"/>
    </xf>
    <xf numFmtId="0" fontId="21" fillId="34" borderId="0" xfId="0" applyFont="1" applyFill="1" applyAlignment="1">
      <alignment vertical="top"/>
    </xf>
    <xf numFmtId="0" fontId="24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10" xfId="0" applyFont="1" applyFill="1" applyBorder="1" applyAlignment="1">
      <alignment vertical="center" wrapText="1"/>
    </xf>
    <xf numFmtId="3" fontId="20" fillId="34" borderId="10" xfId="0" applyNumberFormat="1" applyFont="1" applyFill="1" applyBorder="1" applyAlignment="1">
      <alignment vertical="center"/>
    </xf>
    <xf numFmtId="0" fontId="23" fillId="34" borderId="10" xfId="0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1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 wrapText="1"/>
    </xf>
    <xf numFmtId="3" fontId="25" fillId="34" borderId="10" xfId="0" applyNumberFormat="1" applyFont="1" applyFill="1" applyBorder="1" applyAlignment="1">
      <alignment horizontal="right" vertical="center" wrapText="1"/>
    </xf>
    <xf numFmtId="0" fontId="26" fillId="34" borderId="0" xfId="0" applyFont="1" applyFill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3" fontId="21" fillId="34" borderId="10" xfId="0" applyNumberFormat="1" applyFont="1" applyFill="1" applyBorder="1" applyAlignment="1">
      <alignment vertical="center"/>
    </xf>
    <xf numFmtId="3" fontId="18" fillId="34" borderId="0" xfId="0" applyNumberFormat="1" applyFont="1" applyFill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vertical="center" wrapText="1"/>
    </xf>
    <xf numFmtId="3" fontId="20" fillId="34" borderId="11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left" vertical="center" wrapText="1"/>
    </xf>
    <xf numFmtId="3" fontId="20" fillId="34" borderId="11" xfId="0" applyNumberFormat="1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/>
    </xf>
    <xf numFmtId="3" fontId="20" fillId="34" borderId="0" xfId="0" applyNumberFormat="1" applyFont="1" applyFill="1" applyBorder="1" applyAlignment="1">
      <alignment horizontal="right" vertical="center" wrapText="1"/>
    </xf>
    <xf numFmtId="0" fontId="25" fillId="34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 wrapText="1"/>
    </xf>
    <xf numFmtId="3" fontId="25" fillId="34" borderId="0" xfId="0" applyNumberFormat="1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 wrapText="1"/>
    </xf>
    <xf numFmtId="3" fontId="23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vertical="center" wrapText="1"/>
    </xf>
    <xf numFmtId="3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vertical="center"/>
    </xf>
    <xf numFmtId="3" fontId="30" fillId="34" borderId="10" xfId="0" applyNumberFormat="1" applyFont="1" applyFill="1" applyBorder="1" applyAlignment="1">
      <alignment vertical="center"/>
    </xf>
    <xf numFmtId="3" fontId="31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4" borderId="12" xfId="0" applyNumberFormat="1" applyFont="1" applyFill="1" applyBorder="1" applyAlignment="1">
      <alignment vertical="center"/>
    </xf>
    <xf numFmtId="3" fontId="21" fillId="34" borderId="12" xfId="0" applyNumberFormat="1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3" fontId="27" fillId="34" borderId="12" xfId="0" applyNumberFormat="1" applyFont="1" applyFill="1" applyBorder="1" applyAlignment="1">
      <alignment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3" fontId="30" fillId="34" borderId="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right" vertical="center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right" vertical="center"/>
    </xf>
    <xf numFmtId="0" fontId="18" fillId="34" borderId="13" xfId="0" applyFont="1" applyFill="1" applyBorder="1" applyAlignment="1">
      <alignment horizontal="left" vertical="center"/>
    </xf>
    <xf numFmtId="3" fontId="30" fillId="34" borderId="16" xfId="0" applyNumberFormat="1" applyFont="1" applyFill="1" applyBorder="1" applyAlignment="1">
      <alignment horizontal="center" vertical="center" wrapText="1"/>
    </xf>
    <xf numFmtId="3" fontId="25" fillId="34" borderId="0" xfId="0" applyNumberFormat="1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3" fontId="30" fillId="34" borderId="19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3" fontId="20" fillId="34" borderId="26" xfId="0" applyNumberFormat="1" applyFont="1" applyFill="1" applyBorder="1" applyAlignment="1">
      <alignment vertical="center"/>
    </xf>
    <xf numFmtId="0" fontId="20" fillId="34" borderId="27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3" fontId="23" fillId="34" borderId="26" xfId="0" applyNumberFormat="1" applyFont="1" applyFill="1" applyBorder="1" applyAlignment="1">
      <alignment vertical="center"/>
    </xf>
    <xf numFmtId="0" fontId="21" fillId="34" borderId="27" xfId="0" applyFont="1" applyFill="1" applyBorder="1" applyAlignment="1">
      <alignment horizontal="center" vertical="center"/>
    </xf>
    <xf numFmtId="3" fontId="25" fillId="34" borderId="26" xfId="0" applyNumberFormat="1" applyFont="1" applyFill="1" applyBorder="1" applyAlignment="1">
      <alignment vertical="center"/>
    </xf>
    <xf numFmtId="0" fontId="21" fillId="34" borderId="28" xfId="0" applyFont="1" applyFill="1" applyBorder="1" applyAlignment="1">
      <alignment horizontal="center" vertical="center"/>
    </xf>
    <xf numFmtId="3" fontId="21" fillId="34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34" borderId="29" xfId="0" applyFont="1" applyFill="1" applyBorder="1" applyAlignment="1">
      <alignment vertical="center"/>
    </xf>
    <xf numFmtId="0" fontId="20" fillId="34" borderId="27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3" fontId="30" fillId="34" borderId="26" xfId="0" applyNumberFormat="1" applyFont="1" applyFill="1" applyBorder="1" applyAlignment="1">
      <alignment vertical="center"/>
    </xf>
    <xf numFmtId="0" fontId="20" fillId="34" borderId="27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vertical="center" wrapText="1"/>
    </xf>
    <xf numFmtId="3" fontId="25" fillId="33" borderId="32" xfId="0" applyNumberFormat="1" applyFont="1" applyFill="1" applyBorder="1" applyAlignment="1">
      <alignment vertical="center"/>
    </xf>
    <xf numFmtId="3" fontId="31" fillId="34" borderId="32" xfId="0" applyNumberFormat="1" applyFont="1" applyFill="1" applyBorder="1" applyAlignment="1">
      <alignment vertical="center"/>
    </xf>
    <xf numFmtId="3" fontId="31" fillId="34" borderId="33" xfId="0" applyNumberFormat="1" applyFont="1" applyFill="1" applyBorder="1" applyAlignment="1">
      <alignment vertical="center"/>
    </xf>
    <xf numFmtId="0" fontId="29" fillId="34" borderId="18" xfId="0" applyFont="1" applyFill="1" applyBorder="1" applyAlignment="1">
      <alignment horizontal="center" vertical="center" wrapText="1"/>
    </xf>
    <xf numFmtId="3" fontId="30" fillId="34" borderId="18" xfId="0" applyNumberFormat="1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 wrapText="1"/>
    </xf>
    <xf numFmtId="3" fontId="25" fillId="34" borderId="32" xfId="0" applyNumberFormat="1" applyFont="1" applyFill="1" applyBorder="1" applyAlignment="1">
      <alignment vertical="center"/>
    </xf>
    <xf numFmtId="3" fontId="25" fillId="34" borderId="33" xfId="0" applyNumberFormat="1" applyFont="1" applyFill="1" applyBorder="1" applyAlignment="1">
      <alignment vertical="center"/>
    </xf>
    <xf numFmtId="0" fontId="29" fillId="34" borderId="34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6" fillId="34" borderId="36" xfId="0" applyNumberFormat="1" applyFont="1" applyFill="1" applyBorder="1" applyAlignment="1">
      <alignment vertical="center"/>
    </xf>
    <xf numFmtId="3" fontId="26" fillId="34" borderId="37" xfId="0" applyNumberFormat="1" applyFont="1" applyFill="1" applyBorder="1" applyAlignment="1">
      <alignment vertical="center"/>
    </xf>
    <xf numFmtId="0" fontId="26" fillId="34" borderId="27" xfId="0" applyFont="1" applyFill="1" applyBorder="1" applyAlignment="1">
      <alignment horizontal="center" vertical="center"/>
    </xf>
    <xf numFmtId="3" fontId="26" fillId="34" borderId="26" xfId="0" applyNumberFormat="1" applyFont="1" applyFill="1" applyBorder="1" applyAlignment="1">
      <alignment vertical="center"/>
    </xf>
    <xf numFmtId="0" fontId="18" fillId="34" borderId="23" xfId="0" applyFont="1" applyFill="1" applyBorder="1" applyAlignment="1">
      <alignment horizontal="left" vertical="center"/>
    </xf>
    <xf numFmtId="3" fontId="27" fillId="34" borderId="26" xfId="0" applyNumberFormat="1" applyFont="1" applyFill="1" applyBorder="1" applyAlignment="1">
      <alignment vertical="center"/>
    </xf>
    <xf numFmtId="3" fontId="21" fillId="34" borderId="26" xfId="0" applyNumberFormat="1" applyFont="1" applyFill="1" applyBorder="1" applyAlignment="1">
      <alignment vertical="center"/>
    </xf>
    <xf numFmtId="0" fontId="21" fillId="34" borderId="23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left" vertical="center"/>
    </xf>
    <xf numFmtId="0" fontId="18" fillId="34" borderId="39" xfId="0" applyFont="1" applyFill="1" applyBorder="1" applyAlignment="1">
      <alignment horizontal="left" vertical="center"/>
    </xf>
    <xf numFmtId="3" fontId="27" fillId="34" borderId="32" xfId="0" applyNumberFormat="1" applyFont="1" applyFill="1" applyBorder="1" applyAlignment="1">
      <alignment vertical="center"/>
    </xf>
    <xf numFmtId="3" fontId="27" fillId="34" borderId="40" xfId="0" applyNumberFormat="1" applyFont="1" applyFill="1" applyBorder="1" applyAlignment="1">
      <alignment vertical="center"/>
    </xf>
    <xf numFmtId="3" fontId="27" fillId="34" borderId="33" xfId="0" applyNumberFormat="1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0</xdr:row>
      <xdr:rowOff>0</xdr:rowOff>
    </xdr:from>
    <xdr:to>
      <xdr:col>1</xdr:col>
      <xdr:colOff>2676525</xdr:colOff>
      <xdr:row>8</xdr:row>
      <xdr:rowOff>114300</xdr:rowOff>
    </xdr:to>
    <xdr:pic>
      <xdr:nvPicPr>
        <xdr:cNvPr id="1" name="Picture 9" descr="Kincsesbanya cím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2676525</xdr:colOff>
      <xdr:row>2</xdr:row>
      <xdr:rowOff>0</xdr:rowOff>
    </xdr:from>
    <xdr:to>
      <xdr:col>1</xdr:col>
      <xdr:colOff>2676525</xdr:colOff>
      <xdr:row>6</xdr:row>
      <xdr:rowOff>123825</xdr:rowOff>
    </xdr:to>
    <xdr:pic>
      <xdr:nvPicPr>
        <xdr:cNvPr id="2" name="Picture 9" descr="Kincsesbanya cím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00050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workbookViewId="0" topLeftCell="A64">
      <selection activeCell="E83" sqref="E83"/>
    </sheetView>
  </sheetViews>
  <sheetFormatPr defaultColWidth="9.00390625" defaultRowHeight="12.75"/>
  <cols>
    <col min="1" max="1" width="5.875" style="20" customWidth="1"/>
    <col min="2" max="2" width="51.125" style="5" customWidth="1"/>
    <col min="3" max="3" width="14.75390625" style="5" customWidth="1"/>
    <col min="4" max="4" width="14.625" style="5" customWidth="1"/>
    <col min="5" max="5" width="14.375" style="5" customWidth="1"/>
    <col min="6" max="6" width="13.00390625" style="5" hidden="1" customWidth="1"/>
    <col min="7" max="8" width="9.125" style="5" hidden="1" customWidth="1"/>
    <col min="9" max="16384" width="9.125" style="5" customWidth="1"/>
  </cols>
  <sheetData>
    <row r="1" spans="2:3" ht="15.75" customHeight="1">
      <c r="B1" s="78" t="s">
        <v>60</v>
      </c>
      <c r="C1" s="78"/>
    </row>
    <row r="2" spans="1:3" s="6" customFormat="1" ht="15.75" customHeight="1">
      <c r="A2" s="73" t="s">
        <v>25</v>
      </c>
      <c r="B2" s="73"/>
      <c r="C2" s="73"/>
    </row>
    <row r="3" spans="2:3" ht="15.75" customHeight="1">
      <c r="B3" s="7"/>
      <c r="C3" s="9"/>
    </row>
    <row r="4" spans="2:3" ht="15.75" customHeight="1" thickBot="1">
      <c r="B4" s="74" t="s">
        <v>24</v>
      </c>
      <c r="C4" s="74"/>
    </row>
    <row r="5" spans="1:5" ht="15.75" customHeight="1">
      <c r="A5" s="82" t="s">
        <v>43</v>
      </c>
      <c r="B5" s="83" t="s">
        <v>26</v>
      </c>
      <c r="C5" s="84" t="s">
        <v>4</v>
      </c>
      <c r="D5" s="85" t="s">
        <v>65</v>
      </c>
      <c r="E5" s="86" t="s">
        <v>66</v>
      </c>
    </row>
    <row r="6" spans="1:5" ht="15.75" customHeight="1">
      <c r="A6" s="87"/>
      <c r="B6" s="72"/>
      <c r="C6" s="80"/>
      <c r="D6" s="63"/>
      <c r="E6" s="88"/>
    </row>
    <row r="7" spans="1:5" ht="19.5" customHeight="1">
      <c r="A7" s="89" t="s">
        <v>6</v>
      </c>
      <c r="B7" s="64"/>
      <c r="C7" s="64"/>
      <c r="D7" s="64"/>
      <c r="E7" s="90"/>
    </row>
    <row r="8" spans="1:5" ht="15.75" customHeight="1">
      <c r="A8" s="91" t="s">
        <v>11</v>
      </c>
      <c r="B8" s="33" t="s">
        <v>27</v>
      </c>
      <c r="C8" s="34">
        <v>41754187</v>
      </c>
      <c r="D8" s="30"/>
      <c r="E8" s="92">
        <v>41754187</v>
      </c>
    </row>
    <row r="9" spans="1:5" ht="15.75" customHeight="1">
      <c r="A9" s="93" t="s">
        <v>11</v>
      </c>
      <c r="B9" s="13" t="s">
        <v>28</v>
      </c>
      <c r="C9" s="14">
        <v>23777185</v>
      </c>
      <c r="D9" s="30">
        <v>134400</v>
      </c>
      <c r="E9" s="92">
        <v>23911585</v>
      </c>
    </row>
    <row r="10" spans="1:5" ht="23.25" customHeight="1">
      <c r="A10" s="94" t="s">
        <v>11</v>
      </c>
      <c r="B10" s="15" t="s">
        <v>5</v>
      </c>
      <c r="C10" s="16">
        <f>SUM(C8:C9)</f>
        <v>65531372</v>
      </c>
      <c r="D10" s="16">
        <f>SUM(D8:D9)</f>
        <v>134400</v>
      </c>
      <c r="E10" s="95">
        <f>SUM(E8:E9)</f>
        <v>65665772</v>
      </c>
    </row>
    <row r="11" spans="1:5" ht="28.5" customHeight="1">
      <c r="A11" s="94" t="s">
        <v>44</v>
      </c>
      <c r="B11" s="15" t="s">
        <v>63</v>
      </c>
      <c r="C11" s="16">
        <v>3875020</v>
      </c>
      <c r="D11" s="16">
        <v>95543</v>
      </c>
      <c r="E11" s="95">
        <v>3970563</v>
      </c>
    </row>
    <row r="12" spans="1:5" ht="15.75" customHeight="1">
      <c r="A12" s="96"/>
      <c r="B12" s="23" t="s">
        <v>2</v>
      </c>
      <c r="C12" s="22">
        <f>SUM(C10:C11)</f>
        <v>69406392</v>
      </c>
      <c r="D12" s="57">
        <f>SUM(D10:D11)</f>
        <v>229943</v>
      </c>
      <c r="E12" s="97">
        <f>SUM(E10:E11)</f>
        <v>69636335</v>
      </c>
    </row>
    <row r="13" spans="1:5" ht="15.75" customHeight="1">
      <c r="A13" s="98"/>
      <c r="B13" s="8"/>
      <c r="C13" s="99"/>
      <c r="D13" s="100"/>
      <c r="E13" s="101"/>
    </row>
    <row r="14" spans="1:8" ht="15.75" customHeight="1">
      <c r="A14" s="102" t="s">
        <v>43</v>
      </c>
      <c r="B14" s="70" t="s">
        <v>23</v>
      </c>
      <c r="C14" s="71" t="s">
        <v>4</v>
      </c>
      <c r="D14" s="62" t="s">
        <v>65</v>
      </c>
      <c r="E14" s="103" t="s">
        <v>66</v>
      </c>
      <c r="H14" s="10"/>
    </row>
    <row r="15" spans="1:5" ht="15.75" customHeight="1">
      <c r="A15" s="102"/>
      <c r="B15" s="70"/>
      <c r="C15" s="71"/>
      <c r="D15" s="63"/>
      <c r="E15" s="88"/>
    </row>
    <row r="16" spans="1:5" ht="19.5" customHeight="1">
      <c r="A16" s="104" t="s">
        <v>6</v>
      </c>
      <c r="B16" s="65"/>
      <c r="C16" s="65"/>
      <c r="D16" s="65"/>
      <c r="E16" s="105"/>
    </row>
    <row r="17" spans="1:5" ht="15.75" customHeight="1">
      <c r="A17" s="91" t="s">
        <v>30</v>
      </c>
      <c r="B17" s="35" t="s">
        <v>53</v>
      </c>
      <c r="C17" s="36">
        <v>1000</v>
      </c>
      <c r="D17" s="30"/>
      <c r="E17" s="92">
        <v>1000</v>
      </c>
    </row>
    <row r="18" spans="1:5" ht="15.75" customHeight="1">
      <c r="A18" s="93" t="s">
        <v>30</v>
      </c>
      <c r="B18" s="19" t="s">
        <v>29</v>
      </c>
      <c r="C18" s="4">
        <v>500000</v>
      </c>
      <c r="D18" s="30"/>
      <c r="E18" s="92">
        <v>500000</v>
      </c>
    </row>
    <row r="19" spans="1:5" s="26" customFormat="1" ht="15.75" customHeight="1">
      <c r="A19" s="106" t="s">
        <v>30</v>
      </c>
      <c r="B19" s="24" t="s">
        <v>2</v>
      </c>
      <c r="C19" s="25">
        <f>SUM(C17:C18)</f>
        <v>501000</v>
      </c>
      <c r="D19" s="28"/>
      <c r="E19" s="97">
        <f>SUM(E17:E18)</f>
        <v>501000</v>
      </c>
    </row>
    <row r="20" spans="1:5" ht="19.5" customHeight="1">
      <c r="A20" s="107" t="s">
        <v>7</v>
      </c>
      <c r="B20" s="69"/>
      <c r="C20" s="69"/>
      <c r="D20" s="69"/>
      <c r="E20" s="108"/>
    </row>
    <row r="21" spans="1:6" s="11" customFormat="1" ht="15.75" customHeight="1">
      <c r="A21" s="109" t="s">
        <v>32</v>
      </c>
      <c r="B21" s="37" t="s">
        <v>31</v>
      </c>
      <c r="C21" s="38">
        <v>34546245</v>
      </c>
      <c r="D21" s="57">
        <v>102529</v>
      </c>
      <c r="E21" s="95">
        <v>34648774</v>
      </c>
      <c r="F21" s="11" t="s">
        <v>64</v>
      </c>
    </row>
    <row r="22" spans="1:5" ht="15.75" customHeight="1">
      <c r="A22" s="110" t="s">
        <v>13</v>
      </c>
      <c r="B22" s="15" t="s">
        <v>3</v>
      </c>
      <c r="C22" s="16">
        <v>6141640</v>
      </c>
      <c r="D22" s="56">
        <v>-102529</v>
      </c>
      <c r="E22" s="111">
        <v>6039111</v>
      </c>
    </row>
    <row r="23" spans="1:5" s="12" customFormat="1" ht="15.75" customHeight="1">
      <c r="A23" s="93" t="s">
        <v>17</v>
      </c>
      <c r="B23" s="13" t="s">
        <v>12</v>
      </c>
      <c r="C23" s="14">
        <v>117000</v>
      </c>
      <c r="D23" s="14"/>
      <c r="E23" s="92">
        <v>117000</v>
      </c>
    </row>
    <row r="24" spans="1:5" s="12" customFormat="1" ht="15.75" customHeight="1">
      <c r="A24" s="93" t="s">
        <v>14</v>
      </c>
      <c r="B24" s="13" t="s">
        <v>22</v>
      </c>
      <c r="C24" s="14">
        <v>200294</v>
      </c>
      <c r="D24" s="14"/>
      <c r="E24" s="92">
        <v>200294</v>
      </c>
    </row>
    <row r="25" spans="1:5" s="12" customFormat="1" ht="15.75" customHeight="1">
      <c r="A25" s="93" t="s">
        <v>18</v>
      </c>
      <c r="B25" s="13" t="s">
        <v>15</v>
      </c>
      <c r="C25" s="14">
        <v>1386494</v>
      </c>
      <c r="D25" s="14">
        <v>95543</v>
      </c>
      <c r="E25" s="92">
        <v>1482037</v>
      </c>
    </row>
    <row r="26" spans="1:5" s="12" customFormat="1" ht="20.25" customHeight="1">
      <c r="A26" s="93" t="s">
        <v>19</v>
      </c>
      <c r="B26" s="13" t="s">
        <v>16</v>
      </c>
      <c r="C26" s="14">
        <v>50136</v>
      </c>
      <c r="D26" s="14"/>
      <c r="E26" s="92">
        <v>50136</v>
      </c>
    </row>
    <row r="27" spans="1:5" s="12" customFormat="1" ht="15.75" customHeight="1">
      <c r="A27" s="93" t="s">
        <v>20</v>
      </c>
      <c r="B27" s="13" t="s">
        <v>9</v>
      </c>
      <c r="C27" s="14">
        <v>1590688</v>
      </c>
      <c r="D27" s="14"/>
      <c r="E27" s="92">
        <v>1590688</v>
      </c>
    </row>
    <row r="28" spans="1:5" s="12" customFormat="1" ht="15.75" customHeight="1">
      <c r="A28" s="112" t="s">
        <v>21</v>
      </c>
      <c r="B28" s="17" t="s">
        <v>10</v>
      </c>
      <c r="C28" s="14">
        <v>695300</v>
      </c>
      <c r="D28" s="14"/>
      <c r="E28" s="92">
        <v>695300</v>
      </c>
    </row>
    <row r="29" spans="1:5" s="12" customFormat="1" ht="15.75" customHeight="1">
      <c r="A29" s="93" t="s">
        <v>42</v>
      </c>
      <c r="B29" s="13" t="s">
        <v>8</v>
      </c>
      <c r="C29" s="14">
        <v>607101</v>
      </c>
      <c r="D29" s="14"/>
      <c r="E29" s="92">
        <v>607101</v>
      </c>
    </row>
    <row r="30" spans="1:5" s="12" customFormat="1" ht="15.75" customHeight="1">
      <c r="A30" s="93" t="s">
        <v>61</v>
      </c>
      <c r="B30" s="13" t="s">
        <v>62</v>
      </c>
      <c r="C30" s="14">
        <v>27199</v>
      </c>
      <c r="D30" s="14"/>
      <c r="E30" s="92">
        <v>27199</v>
      </c>
    </row>
    <row r="31" spans="1:5" ht="15.75" customHeight="1">
      <c r="A31" s="113" t="s">
        <v>45</v>
      </c>
      <c r="B31" s="15" t="s">
        <v>0</v>
      </c>
      <c r="C31" s="16">
        <f>SUM(C23:C30)</f>
        <v>4674212</v>
      </c>
      <c r="D31" s="55">
        <f>SUM(D23:D30)</f>
        <v>95543</v>
      </c>
      <c r="E31" s="111">
        <f>SUM(E23:E30)</f>
        <v>4769755</v>
      </c>
    </row>
    <row r="32" spans="1:5" s="26" customFormat="1" ht="15.75" customHeight="1" thickBot="1">
      <c r="A32" s="114"/>
      <c r="B32" s="115" t="s">
        <v>1</v>
      </c>
      <c r="C32" s="116">
        <f>C21+C22+C31</f>
        <v>45362097</v>
      </c>
      <c r="D32" s="117">
        <f>SUM(D31)</f>
        <v>95543</v>
      </c>
      <c r="E32" s="118">
        <f>E21+E22+E31</f>
        <v>45457640</v>
      </c>
    </row>
    <row r="33" spans="1:3" s="2" customFormat="1" ht="15.75" customHeight="1" thickBot="1">
      <c r="A33" s="21"/>
      <c r="B33" s="1"/>
      <c r="C33" s="3"/>
    </row>
    <row r="34" spans="1:5" ht="15.75" customHeight="1">
      <c r="A34" s="82" t="s">
        <v>43</v>
      </c>
      <c r="B34" s="119" t="s">
        <v>33</v>
      </c>
      <c r="C34" s="120" t="s">
        <v>4</v>
      </c>
      <c r="D34" s="85" t="s">
        <v>65</v>
      </c>
      <c r="E34" s="86" t="s">
        <v>66</v>
      </c>
    </row>
    <row r="35" spans="1:5" ht="15.75" customHeight="1">
      <c r="A35" s="102"/>
      <c r="B35" s="75"/>
      <c r="C35" s="71"/>
      <c r="D35" s="63"/>
      <c r="E35" s="88"/>
    </row>
    <row r="36" spans="1:5" ht="19.5" customHeight="1">
      <c r="A36" s="121" t="s">
        <v>6</v>
      </c>
      <c r="B36" s="75"/>
      <c r="C36" s="75"/>
      <c r="D36" s="75"/>
      <c r="E36" s="122"/>
    </row>
    <row r="37" spans="1:5" ht="15.75" customHeight="1">
      <c r="A37" s="91" t="s">
        <v>30</v>
      </c>
      <c r="B37" s="35" t="s">
        <v>54</v>
      </c>
      <c r="C37" s="36">
        <v>5884755</v>
      </c>
      <c r="D37" s="30"/>
      <c r="E37" s="92">
        <v>5884755</v>
      </c>
    </row>
    <row r="38" spans="1:5" ht="15.75" customHeight="1">
      <c r="A38" s="93" t="s">
        <v>30</v>
      </c>
      <c r="B38" s="19" t="s">
        <v>55</v>
      </c>
      <c r="C38" s="4">
        <v>5632000</v>
      </c>
      <c r="D38" s="30"/>
      <c r="E38" s="92">
        <v>5632000</v>
      </c>
    </row>
    <row r="39" spans="1:5" ht="15.75" customHeight="1">
      <c r="A39" s="93" t="s">
        <v>30</v>
      </c>
      <c r="B39" s="19" t="s">
        <v>34</v>
      </c>
      <c r="C39" s="4">
        <v>3072000</v>
      </c>
      <c r="D39" s="30"/>
      <c r="E39" s="92">
        <v>3072000</v>
      </c>
    </row>
    <row r="40" spans="1:5" ht="15.75" customHeight="1">
      <c r="A40" s="93" t="s">
        <v>30</v>
      </c>
      <c r="B40" s="19" t="s">
        <v>35</v>
      </c>
      <c r="C40" s="4">
        <v>3938964</v>
      </c>
      <c r="D40" s="30"/>
      <c r="E40" s="92">
        <v>3938964</v>
      </c>
    </row>
    <row r="41" spans="1:5" s="26" customFormat="1" ht="15.75" customHeight="1">
      <c r="A41" s="106" t="s">
        <v>30</v>
      </c>
      <c r="B41" s="24" t="s">
        <v>2</v>
      </c>
      <c r="C41" s="25">
        <f>SUM(C37:C40)</f>
        <v>18527719</v>
      </c>
      <c r="D41" s="57"/>
      <c r="E41" s="97">
        <f>SUM(E37:E40)</f>
        <v>18527719</v>
      </c>
    </row>
    <row r="42" spans="1:5" ht="19.5" customHeight="1">
      <c r="A42" s="107" t="s">
        <v>7</v>
      </c>
      <c r="B42" s="69"/>
      <c r="C42" s="69"/>
      <c r="D42" s="69"/>
      <c r="E42" s="108"/>
    </row>
    <row r="43" spans="1:5" s="11" customFormat="1" ht="15.75" customHeight="1">
      <c r="A43" s="109" t="s">
        <v>32</v>
      </c>
      <c r="B43" s="37" t="s">
        <v>31</v>
      </c>
      <c r="C43" s="38">
        <v>14868980</v>
      </c>
      <c r="D43" s="16">
        <v>230045</v>
      </c>
      <c r="E43" s="95">
        <v>15099025</v>
      </c>
    </row>
    <row r="44" spans="1:5" ht="15.75" customHeight="1">
      <c r="A44" s="110" t="s">
        <v>13</v>
      </c>
      <c r="B44" s="15" t="s">
        <v>3</v>
      </c>
      <c r="C44" s="16">
        <v>2664663</v>
      </c>
      <c r="D44" s="55">
        <v>-95645</v>
      </c>
      <c r="E44" s="111">
        <v>2569018</v>
      </c>
    </row>
    <row r="45" spans="1:5" ht="15.75" customHeight="1">
      <c r="A45" s="93" t="s">
        <v>17</v>
      </c>
      <c r="B45" s="13" t="s">
        <v>12</v>
      </c>
      <c r="C45" s="14">
        <v>35000</v>
      </c>
      <c r="D45" s="14">
        <v>0</v>
      </c>
      <c r="E45" s="92">
        <v>35000</v>
      </c>
    </row>
    <row r="46" spans="1:5" ht="15.75" customHeight="1">
      <c r="A46" s="93" t="s">
        <v>14</v>
      </c>
      <c r="B46" s="13" t="s">
        <v>22</v>
      </c>
      <c r="C46" s="14">
        <v>17718705</v>
      </c>
      <c r="D46" s="14">
        <v>-283031</v>
      </c>
      <c r="E46" s="92">
        <v>17435674</v>
      </c>
    </row>
    <row r="47" spans="1:5" ht="15.75" customHeight="1">
      <c r="A47" s="93" t="s">
        <v>19</v>
      </c>
      <c r="B47" s="13" t="s">
        <v>16</v>
      </c>
      <c r="C47" s="14">
        <v>125000</v>
      </c>
      <c r="D47" s="14">
        <v>0</v>
      </c>
      <c r="E47" s="92">
        <v>125000</v>
      </c>
    </row>
    <row r="48" spans="1:5" ht="15.75" customHeight="1">
      <c r="A48" s="93" t="s">
        <v>56</v>
      </c>
      <c r="B48" s="13" t="s">
        <v>57</v>
      </c>
      <c r="C48" s="14">
        <v>0</v>
      </c>
      <c r="D48" s="14">
        <v>7488</v>
      </c>
      <c r="E48" s="92">
        <v>7488</v>
      </c>
    </row>
    <row r="49" spans="1:5" ht="15.75" customHeight="1">
      <c r="A49" s="93" t="s">
        <v>37</v>
      </c>
      <c r="B49" s="13" t="s">
        <v>36</v>
      </c>
      <c r="C49" s="14">
        <v>1945551</v>
      </c>
      <c r="D49" s="14">
        <v>200000</v>
      </c>
      <c r="E49" s="92">
        <v>2145551</v>
      </c>
    </row>
    <row r="50" spans="1:5" ht="15.75" customHeight="1">
      <c r="A50" s="93" t="s">
        <v>38</v>
      </c>
      <c r="B50" s="13" t="s">
        <v>41</v>
      </c>
      <c r="C50" s="14"/>
      <c r="D50" s="14">
        <v>35000</v>
      </c>
      <c r="E50" s="92">
        <v>35000</v>
      </c>
    </row>
    <row r="51" spans="1:5" ht="15.75" customHeight="1">
      <c r="A51" s="93" t="s">
        <v>20</v>
      </c>
      <c r="B51" s="13" t="s">
        <v>9</v>
      </c>
      <c r="C51" s="14">
        <v>170000</v>
      </c>
      <c r="D51" s="14">
        <v>0</v>
      </c>
      <c r="E51" s="92">
        <v>170000</v>
      </c>
    </row>
    <row r="52" spans="1:5" ht="15.75" customHeight="1">
      <c r="A52" s="112" t="s">
        <v>21</v>
      </c>
      <c r="B52" s="17" t="s">
        <v>10</v>
      </c>
      <c r="C52" s="14">
        <v>30000</v>
      </c>
      <c r="D52" s="14">
        <v>0</v>
      </c>
      <c r="E52" s="92">
        <v>30000</v>
      </c>
    </row>
    <row r="53" spans="1:5" ht="15.75" customHeight="1">
      <c r="A53" s="112" t="s">
        <v>40</v>
      </c>
      <c r="B53" s="17" t="s">
        <v>39</v>
      </c>
      <c r="C53" s="14">
        <v>912000</v>
      </c>
      <c r="D53" s="14">
        <v>0</v>
      </c>
      <c r="E53" s="92">
        <v>912000</v>
      </c>
    </row>
    <row r="54" spans="1:5" ht="15.75" customHeight="1">
      <c r="A54" s="93" t="s">
        <v>42</v>
      </c>
      <c r="B54" s="13" t="s">
        <v>8</v>
      </c>
      <c r="C54" s="14">
        <v>4603115</v>
      </c>
      <c r="D54" s="14">
        <v>-10947</v>
      </c>
      <c r="E54" s="92">
        <v>4592168</v>
      </c>
    </row>
    <row r="55" spans="1:5" ht="15.75" customHeight="1">
      <c r="A55" s="113" t="s">
        <v>45</v>
      </c>
      <c r="B55" s="15" t="s">
        <v>0</v>
      </c>
      <c r="C55" s="16">
        <f>SUM(C45:C54)</f>
        <v>25539371</v>
      </c>
      <c r="D55" s="16">
        <f>SUM(D45:D54)</f>
        <v>-51490</v>
      </c>
      <c r="E55" s="95">
        <f>SUM(E45:E54)</f>
        <v>25487881</v>
      </c>
    </row>
    <row r="56" spans="1:5" ht="15.75" customHeight="1">
      <c r="A56" s="112" t="s">
        <v>68</v>
      </c>
      <c r="B56" s="13" t="s">
        <v>70</v>
      </c>
      <c r="C56" s="14"/>
      <c r="D56" s="14">
        <v>40543</v>
      </c>
      <c r="E56" s="92">
        <v>40543</v>
      </c>
    </row>
    <row r="57" spans="1:5" ht="15.75" customHeight="1">
      <c r="A57" s="112" t="s">
        <v>69</v>
      </c>
      <c r="B57" s="13" t="s">
        <v>71</v>
      </c>
      <c r="C57" s="14"/>
      <c r="D57" s="14">
        <v>10947</v>
      </c>
      <c r="E57" s="92">
        <v>10947</v>
      </c>
    </row>
    <row r="58" spans="1:5" ht="15.75" customHeight="1">
      <c r="A58" s="113" t="s">
        <v>72</v>
      </c>
      <c r="B58" s="15" t="s">
        <v>73</v>
      </c>
      <c r="C58" s="16"/>
      <c r="D58" s="16">
        <f>SUM(D56:D57)</f>
        <v>51490</v>
      </c>
      <c r="E58" s="95">
        <f>SUM(E56:E57)</f>
        <v>51490</v>
      </c>
    </row>
    <row r="59" spans="1:5" s="26" customFormat="1" ht="15.75" customHeight="1" thickBot="1">
      <c r="A59" s="114"/>
      <c r="B59" s="115" t="s">
        <v>1</v>
      </c>
      <c r="C59" s="116">
        <f>C43+C44+C55</f>
        <v>43073014</v>
      </c>
      <c r="D59" s="123">
        <f>D43+D44+D55+D58</f>
        <v>134400</v>
      </c>
      <c r="E59" s="124">
        <f>E43+E44+E55+E58</f>
        <v>43207414</v>
      </c>
    </row>
    <row r="60" spans="1:5" s="26" customFormat="1" ht="15.75" customHeight="1">
      <c r="A60" s="53"/>
      <c r="B60" s="43"/>
      <c r="C60" s="54"/>
      <c r="D60" s="81"/>
      <c r="E60" s="81"/>
    </row>
    <row r="61" spans="1:5" s="26" customFormat="1" ht="15.75" customHeight="1" thickBot="1">
      <c r="A61" s="53"/>
      <c r="B61" s="43"/>
      <c r="C61" s="54"/>
      <c r="D61" s="81"/>
      <c r="E61" s="81"/>
    </row>
    <row r="62" spans="1:5" s="26" customFormat="1" ht="15.75" customHeight="1">
      <c r="A62" s="82" t="s">
        <v>43</v>
      </c>
      <c r="B62" s="83" t="s">
        <v>74</v>
      </c>
      <c r="C62" s="120" t="s">
        <v>4</v>
      </c>
      <c r="D62" s="85" t="s">
        <v>65</v>
      </c>
      <c r="E62" s="86" t="s">
        <v>66</v>
      </c>
    </row>
    <row r="63" spans="1:5" s="26" customFormat="1" ht="15.75" customHeight="1">
      <c r="A63" s="102"/>
      <c r="B63" s="70"/>
      <c r="C63" s="71"/>
      <c r="D63" s="63"/>
      <c r="E63" s="88"/>
    </row>
    <row r="64" spans="1:5" s="26" customFormat="1" ht="15.75" customHeight="1">
      <c r="A64" s="104" t="s">
        <v>6</v>
      </c>
      <c r="B64" s="65"/>
      <c r="C64" s="65"/>
      <c r="D64" s="65"/>
      <c r="E64" s="105"/>
    </row>
    <row r="65" spans="1:5" s="26" customFormat="1" ht="15.75" customHeight="1">
      <c r="A65" s="91" t="s">
        <v>30</v>
      </c>
      <c r="B65" s="35" t="s">
        <v>75</v>
      </c>
      <c r="C65" s="36">
        <v>0</v>
      </c>
      <c r="D65" s="14">
        <v>326960</v>
      </c>
      <c r="E65" s="92">
        <v>326960</v>
      </c>
    </row>
    <row r="66" spans="1:5" s="26" customFormat="1" ht="15.75" customHeight="1">
      <c r="A66" s="106" t="s">
        <v>30</v>
      </c>
      <c r="B66" s="24" t="s">
        <v>2</v>
      </c>
      <c r="C66" s="25">
        <f>SUM(C65:C65)</f>
        <v>0</v>
      </c>
      <c r="D66" s="14">
        <f>SUM(D65)</f>
        <v>326960</v>
      </c>
      <c r="E66" s="97">
        <f>SUM(E65:E65)</f>
        <v>326960</v>
      </c>
    </row>
    <row r="67" spans="1:5" s="26" customFormat="1" ht="15.75" customHeight="1">
      <c r="A67" s="107" t="s">
        <v>7</v>
      </c>
      <c r="B67" s="69"/>
      <c r="C67" s="69"/>
      <c r="D67" s="69"/>
      <c r="E67" s="108"/>
    </row>
    <row r="68" spans="1:5" s="26" customFormat="1" ht="15.75" customHeight="1">
      <c r="A68" s="93" t="s">
        <v>76</v>
      </c>
      <c r="B68" s="13" t="s">
        <v>75</v>
      </c>
      <c r="C68" s="14"/>
      <c r="D68" s="14">
        <v>326960</v>
      </c>
      <c r="E68" s="92">
        <v>326960</v>
      </c>
    </row>
    <row r="69" spans="1:5" s="26" customFormat="1" ht="15.75" customHeight="1">
      <c r="A69" s="110" t="s">
        <v>45</v>
      </c>
      <c r="B69" s="15" t="s">
        <v>77</v>
      </c>
      <c r="C69" s="16">
        <v>0</v>
      </c>
      <c r="D69" s="16">
        <v>326960</v>
      </c>
      <c r="E69" s="95">
        <v>326960</v>
      </c>
    </row>
    <row r="70" spans="1:5" s="26" customFormat="1" ht="15.75" customHeight="1" thickBot="1">
      <c r="A70" s="114"/>
      <c r="B70" s="115" t="s">
        <v>1</v>
      </c>
      <c r="C70" s="116"/>
      <c r="D70" s="123">
        <f>SUM(D69)</f>
        <v>326960</v>
      </c>
      <c r="E70" s="124">
        <f>SUM(E69)</f>
        <v>326960</v>
      </c>
    </row>
    <row r="71" spans="1:5" s="26" customFormat="1" ht="15.75" customHeight="1">
      <c r="A71" s="53"/>
      <c r="B71" s="43"/>
      <c r="C71" s="54"/>
      <c r="D71" s="81"/>
      <c r="E71" s="81"/>
    </row>
    <row r="72" spans="1:5" s="26" customFormat="1" ht="15.75" customHeight="1">
      <c r="A72" s="53"/>
      <c r="B72" s="43"/>
      <c r="C72" s="54"/>
      <c r="D72" s="81"/>
      <c r="E72" s="81"/>
    </row>
    <row r="73" spans="1:5" s="26" customFormat="1" ht="15.75" customHeight="1">
      <c r="A73" s="53"/>
      <c r="B73" s="43"/>
      <c r="C73" s="54"/>
      <c r="D73" s="81"/>
      <c r="E73" s="81"/>
    </row>
    <row r="74" spans="1:5" ht="30.75" customHeight="1" thickBot="1">
      <c r="A74" s="125" t="s">
        <v>46</v>
      </c>
      <c r="B74" s="126"/>
      <c r="C74" s="126"/>
      <c r="D74" s="126"/>
      <c r="E74" s="127"/>
    </row>
    <row r="75" spans="1:5" s="26" customFormat="1" ht="15.75">
      <c r="A75" s="128" t="s">
        <v>30</v>
      </c>
      <c r="B75" s="129" t="s">
        <v>49</v>
      </c>
      <c r="C75" s="130">
        <f>C41+C19</f>
        <v>19028719</v>
      </c>
      <c r="D75" s="131">
        <f>D41+D19+D65</f>
        <v>326960</v>
      </c>
      <c r="E75" s="132">
        <f>E41+E19+E65</f>
        <v>19355679</v>
      </c>
    </row>
    <row r="76" spans="1:5" s="26" customFormat="1" ht="15.75">
      <c r="A76" s="133" t="s">
        <v>58</v>
      </c>
      <c r="B76" s="35" t="s">
        <v>59</v>
      </c>
      <c r="C76" s="28"/>
      <c r="D76" s="58"/>
      <c r="E76" s="134"/>
    </row>
    <row r="77" spans="1:5" s="26" customFormat="1" ht="15.75">
      <c r="A77" s="133" t="s">
        <v>11</v>
      </c>
      <c r="B77" s="27" t="s">
        <v>5</v>
      </c>
      <c r="C77" s="28">
        <f aca="true" t="shared" si="0" ref="C77:E78">C10</f>
        <v>65531372</v>
      </c>
      <c r="D77" s="58">
        <f t="shared" si="0"/>
        <v>134400</v>
      </c>
      <c r="E77" s="134">
        <f t="shared" si="0"/>
        <v>65665772</v>
      </c>
    </row>
    <row r="78" spans="1:5" s="26" customFormat="1" ht="15.75">
      <c r="A78" s="133" t="s">
        <v>44</v>
      </c>
      <c r="B78" s="27" t="s">
        <v>50</v>
      </c>
      <c r="C78" s="28">
        <f t="shared" si="0"/>
        <v>3875020</v>
      </c>
      <c r="D78" s="58">
        <f t="shared" si="0"/>
        <v>95543</v>
      </c>
      <c r="E78" s="134">
        <f t="shared" si="0"/>
        <v>3970563</v>
      </c>
    </row>
    <row r="79" spans="1:5" s="29" customFormat="1" ht="18">
      <c r="A79" s="135" t="s">
        <v>47</v>
      </c>
      <c r="B79" s="79"/>
      <c r="C79" s="32">
        <f>C75+C77+C78</f>
        <v>88435111</v>
      </c>
      <c r="D79" s="61">
        <f>SUM(D75:D78)</f>
        <v>556903</v>
      </c>
      <c r="E79" s="136">
        <f>SUM(E75:E78)</f>
        <v>88992014</v>
      </c>
    </row>
    <row r="80" spans="1:5" ht="14.25">
      <c r="A80" s="96" t="s">
        <v>32</v>
      </c>
      <c r="B80" s="18" t="s">
        <v>31</v>
      </c>
      <c r="C80" s="30">
        <f aca="true" t="shared" si="1" ref="C80:E81">C21+C43</f>
        <v>49415225</v>
      </c>
      <c r="D80" s="59">
        <f t="shared" si="1"/>
        <v>332574</v>
      </c>
      <c r="E80" s="137">
        <f t="shared" si="1"/>
        <v>49747799</v>
      </c>
    </row>
    <row r="81" spans="1:5" ht="14.25">
      <c r="A81" s="96" t="s">
        <v>13</v>
      </c>
      <c r="B81" s="18" t="s">
        <v>51</v>
      </c>
      <c r="C81" s="30">
        <f t="shared" si="1"/>
        <v>8806303</v>
      </c>
      <c r="D81" s="59">
        <f t="shared" si="1"/>
        <v>-198174</v>
      </c>
      <c r="E81" s="137">
        <f t="shared" si="1"/>
        <v>8608129</v>
      </c>
    </row>
    <row r="82" spans="1:5" ht="14.25">
      <c r="A82" s="96" t="s">
        <v>45</v>
      </c>
      <c r="B82" s="18" t="s">
        <v>52</v>
      </c>
      <c r="C82" s="30">
        <f>C31+C55</f>
        <v>30213583</v>
      </c>
      <c r="D82" s="59">
        <f>D31+D55+D69</f>
        <v>371013</v>
      </c>
      <c r="E82" s="137">
        <f>E31+E55+E69</f>
        <v>30584596</v>
      </c>
    </row>
    <row r="83" spans="1:5" ht="14.25">
      <c r="A83" s="138" t="s">
        <v>67</v>
      </c>
      <c r="B83" s="60" t="s">
        <v>73</v>
      </c>
      <c r="C83" s="30"/>
      <c r="D83" s="59">
        <f>D58</f>
        <v>51490</v>
      </c>
      <c r="E83" s="137">
        <f>E58</f>
        <v>51490</v>
      </c>
    </row>
    <row r="84" spans="1:6" s="29" customFormat="1" ht="18.75" thickBot="1">
      <c r="A84" s="139" t="s">
        <v>48</v>
      </c>
      <c r="B84" s="140"/>
      <c r="C84" s="141">
        <f>C80+C81+C82</f>
        <v>88435111</v>
      </c>
      <c r="D84" s="142">
        <f>SUM(D80:D83)</f>
        <v>556903</v>
      </c>
      <c r="E84" s="143">
        <f>SUM(E80:E83)</f>
        <v>88992014</v>
      </c>
      <c r="F84" s="31"/>
    </row>
    <row r="85" spans="1:3" ht="14.25" customHeight="1">
      <c r="A85" s="66"/>
      <c r="B85" s="67"/>
      <c r="C85" s="68"/>
    </row>
    <row r="86" spans="1:3" ht="18" customHeight="1">
      <c r="A86" s="66"/>
      <c r="B86" s="67"/>
      <c r="C86" s="68"/>
    </row>
    <row r="87" spans="1:3" ht="18" customHeight="1">
      <c r="A87" s="76"/>
      <c r="B87" s="76"/>
      <c r="C87" s="76"/>
    </row>
    <row r="88" spans="1:3" ht="14.25">
      <c r="A88" s="39"/>
      <c r="B88" s="40"/>
      <c r="C88" s="41"/>
    </row>
    <row r="89" spans="1:3" ht="15.75">
      <c r="A89" s="42"/>
      <c r="B89" s="43"/>
      <c r="C89" s="44"/>
    </row>
    <row r="90" spans="1:3" ht="18" customHeight="1">
      <c r="A90" s="77"/>
      <c r="B90" s="77"/>
      <c r="C90" s="77"/>
    </row>
    <row r="91" spans="1:3" ht="14.25">
      <c r="A91" s="45"/>
      <c r="B91" s="46"/>
      <c r="C91" s="47"/>
    </row>
    <row r="92" spans="1:3" ht="14.25">
      <c r="A92" s="45"/>
      <c r="B92" s="46"/>
      <c r="C92" s="47"/>
    </row>
    <row r="93" spans="1:3" ht="14.25">
      <c r="A93" s="39"/>
      <c r="B93" s="48"/>
      <c r="C93" s="49"/>
    </row>
    <row r="94" spans="1:3" ht="14.25">
      <c r="A94" s="50"/>
      <c r="B94" s="51"/>
      <c r="C94" s="49"/>
    </row>
    <row r="95" spans="1:3" ht="14.25">
      <c r="A95" s="50"/>
      <c r="B95" s="51"/>
      <c r="C95" s="49"/>
    </row>
    <row r="96" spans="1:3" ht="14.25">
      <c r="A96" s="39"/>
      <c r="B96" s="48"/>
      <c r="C96" s="49"/>
    </row>
    <row r="97" spans="1:3" ht="14.25">
      <c r="A97" s="52"/>
      <c r="B97" s="46"/>
      <c r="C97" s="47"/>
    </row>
    <row r="98" spans="1:3" ht="15.75">
      <c r="A98" s="53"/>
      <c r="B98" s="43"/>
      <c r="C98" s="54"/>
    </row>
  </sheetData>
  <sheetProtection/>
  <mergeCells count="38">
    <mergeCell ref="B1:C1"/>
    <mergeCell ref="A84:B84"/>
    <mergeCell ref="C5:C6"/>
    <mergeCell ref="A5:A6"/>
    <mergeCell ref="A14:A15"/>
    <mergeCell ref="A79:B79"/>
    <mergeCell ref="B34:B35"/>
    <mergeCell ref="C34:C35"/>
    <mergeCell ref="A62:A63"/>
    <mergeCell ref="B62:B63"/>
    <mergeCell ref="A2:C2"/>
    <mergeCell ref="B4:C4"/>
    <mergeCell ref="A36:E36"/>
    <mergeCell ref="A42:E42"/>
    <mergeCell ref="A87:C87"/>
    <mergeCell ref="A90:C90"/>
    <mergeCell ref="C62:C63"/>
    <mergeCell ref="D62:D63"/>
    <mergeCell ref="E62:E63"/>
    <mergeCell ref="A64:E64"/>
    <mergeCell ref="A85:A86"/>
    <mergeCell ref="B85:B86"/>
    <mergeCell ref="C85:C86"/>
    <mergeCell ref="A20:E20"/>
    <mergeCell ref="D34:D35"/>
    <mergeCell ref="E34:E35"/>
    <mergeCell ref="A74:E74"/>
    <mergeCell ref="A34:A35"/>
    <mergeCell ref="A67:E67"/>
    <mergeCell ref="D5:D6"/>
    <mergeCell ref="E5:E6"/>
    <mergeCell ref="A7:E7"/>
    <mergeCell ref="D14:D15"/>
    <mergeCell ref="E14:E15"/>
    <mergeCell ref="A16:E16"/>
    <mergeCell ref="B14:B15"/>
    <mergeCell ref="C14:C15"/>
    <mergeCell ref="B5:B6"/>
  </mergeCells>
  <printOptions horizontalCentered="1"/>
  <pageMargins left="0.35433070866141736" right="0.4330708661417323" top="0.4330708661417323" bottom="0.1968503937007874" header="0.15748031496062992" footer="0.15748031496062992"/>
  <pageSetup horizontalDpi="600" verticalDpi="600" orientation="portrait" paperSize="9" scale="87" r:id="rId2"/>
  <headerFooter differentFirst="1">
    <oddHeader>&amp;C&amp;"Arial Narrow,Normál"&amp;8Kincsesbánya Községi Önkormányzat 2012 évi költségvetése</oddHeader>
    <oddFooter>&amp;C&amp;P/&amp;N</oddFooter>
  </headerFooter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Bajkai János</dc:creator>
  <cp:keywords/>
  <dc:description/>
  <cp:lastModifiedBy>user</cp:lastModifiedBy>
  <cp:lastPrinted>2020-10-27T07:47:36Z</cp:lastPrinted>
  <dcterms:created xsi:type="dcterms:W3CDTF">2001-11-26T10:13:34Z</dcterms:created>
  <dcterms:modified xsi:type="dcterms:W3CDTF">2020-10-27T07:51:09Z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