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08" windowWidth="9420" windowHeight="4512" activeTab="0"/>
  </bookViews>
  <sheets>
    <sheet name="KÖH 2017" sheetId="1" r:id="rId1"/>
    <sheet name="Munka1" sheetId="2" r:id="rId2"/>
  </sheets>
  <definedNames>
    <definedName name="_xlnm.Print_Area" localSheetId="0">'KÖH 2017'!$A$1:$F$82</definedName>
  </definedNames>
  <calcPr fullCalcOnLoad="1"/>
</workbook>
</file>

<file path=xl/sharedStrings.xml><?xml version="1.0" encoding="utf-8"?>
<sst xmlns="http://schemas.openxmlformats.org/spreadsheetml/2006/main" count="142" uniqueCount="69">
  <si>
    <t>Dologi kiadások összesen:</t>
  </si>
  <si>
    <t>Szakfeladaton kiadások összesen:</t>
  </si>
  <si>
    <t>Szakfeladaton bevételek összesen:</t>
  </si>
  <si>
    <t>Munkaadókat terhelő járulékok összesen:</t>
  </si>
  <si>
    <t>Eredeti előirányzat</t>
  </si>
  <si>
    <t>Működési célú bevételek</t>
  </si>
  <si>
    <t>BEVÉTELEK</t>
  </si>
  <si>
    <t>KIADÁSOK</t>
  </si>
  <si>
    <t>Vásárolt termékek Áfa</t>
  </si>
  <si>
    <t>Egyéb üzemeltetés fnntartási kiadások</t>
  </si>
  <si>
    <t>Belföldi kiküldetés</t>
  </si>
  <si>
    <t>B816</t>
  </si>
  <si>
    <t>Szakmai anyagok beszerzése</t>
  </si>
  <si>
    <t>K2</t>
  </si>
  <si>
    <t>K312</t>
  </si>
  <si>
    <t xml:space="preserve">Nem adatátviteli távközlési díj </t>
  </si>
  <si>
    <t>Egyéb kommunikációs szolgáltatás (Iktató,eKÖZIG,Vizual,DSone)</t>
  </si>
  <si>
    <t>K311</t>
  </si>
  <si>
    <t>K322</t>
  </si>
  <si>
    <t>K321</t>
  </si>
  <si>
    <t>K337</t>
  </si>
  <si>
    <t>K341</t>
  </si>
  <si>
    <t>Üzemeltetési anyagok beszerzése</t>
  </si>
  <si>
    <t>11130 Önkormányzatok és önkormányzati hivatalok jogalkotása</t>
  </si>
  <si>
    <t>Adatok Ft-ban</t>
  </si>
  <si>
    <t>18030 Önkormányzatok és önkormányzati hivatalok jogalkotása</t>
  </si>
  <si>
    <t>Felügyeleti szervtől kapoot támogatás (Hivatal)</t>
  </si>
  <si>
    <t>Felügyeleti szervtől kapoot támogatás (Konyha)</t>
  </si>
  <si>
    <t>Igazgatási szolgáltatási díj</t>
  </si>
  <si>
    <t>B4</t>
  </si>
  <si>
    <t>Személyi juttatások</t>
  </si>
  <si>
    <t>K1</t>
  </si>
  <si>
    <t>Konyha</t>
  </si>
  <si>
    <t>Vendég étkezők</t>
  </si>
  <si>
    <t>Áfa bevétel</t>
  </si>
  <si>
    <t>Közüzemi díjak</t>
  </si>
  <si>
    <t>K331</t>
  </si>
  <si>
    <t>K334</t>
  </si>
  <si>
    <t>Befizetendő Áfa</t>
  </si>
  <si>
    <t>K352</t>
  </si>
  <si>
    <t>Karbantartás, kisjavítás (nyári karbantartás is!)</t>
  </si>
  <si>
    <t>K351</t>
  </si>
  <si>
    <t>Rovatkód</t>
  </si>
  <si>
    <t>B813</t>
  </si>
  <si>
    <t>K3</t>
  </si>
  <si>
    <t>KÖZÖS ÖNKORMÁNYZATI HIVATAL</t>
  </si>
  <si>
    <t>Bevételek összesen:</t>
  </si>
  <si>
    <t>Kiadások összesen:</t>
  </si>
  <si>
    <t>Kamat és igazgatási bevételek</t>
  </si>
  <si>
    <t>Pénzmaradvány igénybevétele</t>
  </si>
  <si>
    <t>Munkaadókat tehelő járulékok</t>
  </si>
  <si>
    <t>Dologi kiadások</t>
  </si>
  <si>
    <t>Kamat bevételek + egyéb bevételek</t>
  </si>
  <si>
    <t>Térítési díjak (intézmények)</t>
  </si>
  <si>
    <t>Térítési díjak szociális</t>
  </si>
  <si>
    <t>K332</t>
  </si>
  <si>
    <t>Vásárolt élelmezés</t>
  </si>
  <si>
    <t>Előző évi pénzmaradvány igénybevétele(4472054+52691)</t>
  </si>
  <si>
    <t>I. módosítás</t>
  </si>
  <si>
    <t>Módosított előirányzat</t>
  </si>
  <si>
    <t>B16</t>
  </si>
  <si>
    <t>Működési célú támogatás ÁHT-n belülről</t>
  </si>
  <si>
    <t>Előzetesen felszámított működési célú ÁFA</t>
  </si>
  <si>
    <t>Egyéb vállalkozásnak edgyéb működési célú támogatás</t>
  </si>
  <si>
    <t>016010 Országgyűlési, önkormányzati és európai parlamenti képviselőválasztáshoz kapcsolódó tevékenységek</t>
  </si>
  <si>
    <t>Kincsesbánya Közös Önkormányzati Hivatal    2019. évi költségvetése</t>
  </si>
  <si>
    <t>II. módosítás</t>
  </si>
  <si>
    <t>K355</t>
  </si>
  <si>
    <t>1. számú melléklet a 17/2020.(IV.29.) polgármesteri határozathoz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</si>
</sst>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\,\ dddd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b/>
      <i/>
      <sz val="13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8" fillId="33" borderId="0" xfId="0" applyFont="1" applyFill="1" applyBorder="1" applyAlignment="1">
      <alignment vertical="center" wrapText="1"/>
    </xf>
    <xf numFmtId="0" fontId="19" fillId="34" borderId="0" xfId="0" applyFont="1" applyFill="1" applyAlignment="1">
      <alignment vertical="center"/>
    </xf>
    <xf numFmtId="3" fontId="18" fillId="33" borderId="0" xfId="0" applyNumberFormat="1" applyFont="1" applyFill="1" applyBorder="1" applyAlignment="1">
      <alignment vertical="center"/>
    </xf>
    <xf numFmtId="3" fontId="20" fillId="34" borderId="0" xfId="0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horizontal="right" vertical="center" wrapText="1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4" fillId="34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Alignment="1">
      <alignment vertical="center" textRotation="45"/>
    </xf>
    <xf numFmtId="0" fontId="22" fillId="34" borderId="0" xfId="0" applyFont="1" applyFill="1" applyAlignment="1">
      <alignment vertical="top"/>
    </xf>
    <xf numFmtId="0" fontId="25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3" fontId="20" fillId="34" borderId="0" xfId="0" applyNumberFormat="1" applyFont="1" applyFill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vertical="center" wrapText="1"/>
    </xf>
    <xf numFmtId="3" fontId="20" fillId="34" borderId="10" xfId="0" applyNumberFormat="1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3" fontId="24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2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6" fillId="33" borderId="10" xfId="0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right" vertical="center" wrapText="1"/>
    </xf>
    <xf numFmtId="3" fontId="21" fillId="34" borderId="10" xfId="0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vertical="center"/>
    </xf>
    <xf numFmtId="0" fontId="21" fillId="34" borderId="10" xfId="0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18" fillId="34" borderId="0" xfId="0" applyNumberFormat="1" applyFont="1" applyFill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horizontal="right" vertical="center"/>
    </xf>
    <xf numFmtId="3" fontId="24" fillId="34" borderId="10" xfId="0" applyNumberFormat="1" applyFont="1" applyFill="1" applyBorder="1" applyAlignment="1">
      <alignment horizontal="right" vertical="center"/>
    </xf>
    <xf numFmtId="3" fontId="27" fillId="34" borderId="10" xfId="0" applyNumberFormat="1" applyFont="1" applyFill="1" applyBorder="1" applyAlignment="1">
      <alignment horizontal="right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right" vertical="center"/>
    </xf>
    <xf numFmtId="0" fontId="21" fillId="34" borderId="13" xfId="0" applyFont="1" applyFill="1" applyBorder="1" applyAlignment="1">
      <alignment vertical="center"/>
    </xf>
    <xf numFmtId="3" fontId="20" fillId="34" borderId="14" xfId="0" applyNumberFormat="1" applyFont="1" applyFill="1" applyBorder="1" applyAlignment="1">
      <alignment vertical="center"/>
    </xf>
    <xf numFmtId="0" fontId="20" fillId="34" borderId="15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3" fontId="24" fillId="34" borderId="14" xfId="0" applyNumberFormat="1" applyFont="1" applyFill="1" applyBorder="1" applyAlignment="1">
      <alignment vertical="center"/>
    </xf>
    <xf numFmtId="0" fontId="22" fillId="34" borderId="15" xfId="0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vertical="center"/>
    </xf>
    <xf numFmtId="0" fontId="26" fillId="34" borderId="15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vertical="center"/>
    </xf>
    <xf numFmtId="0" fontId="24" fillId="34" borderId="15" xfId="0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vertical="center"/>
    </xf>
    <xf numFmtId="0" fontId="20" fillId="34" borderId="15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vertical="center" wrapText="1"/>
    </xf>
    <xf numFmtId="3" fontId="26" fillId="33" borderId="17" xfId="0" applyNumberFormat="1" applyFont="1" applyFill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 wrapText="1"/>
    </xf>
    <xf numFmtId="3" fontId="26" fillId="33" borderId="0" xfId="0" applyNumberFormat="1" applyFont="1" applyFill="1" applyBorder="1" applyAlignment="1">
      <alignment vertical="center"/>
    </xf>
    <xf numFmtId="3" fontId="26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/>
    </xf>
    <xf numFmtId="3" fontId="20" fillId="34" borderId="0" xfId="0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/>
    </xf>
    <xf numFmtId="3" fontId="26" fillId="34" borderId="0" xfId="0" applyNumberFormat="1" applyFont="1" applyFill="1" applyBorder="1" applyAlignment="1">
      <alignment horizontal="right" vertical="center" wrapText="1"/>
    </xf>
    <xf numFmtId="3" fontId="26" fillId="34" borderId="0" xfId="0" applyNumberFormat="1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 wrapText="1"/>
    </xf>
    <xf numFmtId="3" fontId="24" fillId="34" borderId="0" xfId="0" applyNumberFormat="1" applyFont="1" applyFill="1" applyBorder="1" applyAlignment="1">
      <alignment vertical="center"/>
    </xf>
    <xf numFmtId="3" fontId="3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vertical="center" wrapText="1"/>
    </xf>
    <xf numFmtId="3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3" fontId="21" fillId="34" borderId="14" xfId="0" applyNumberFormat="1" applyFont="1" applyFill="1" applyBorder="1" applyAlignment="1">
      <alignment vertical="center"/>
    </xf>
    <xf numFmtId="3" fontId="27" fillId="34" borderId="14" xfId="0" applyNumberFormat="1" applyFont="1" applyFill="1" applyBorder="1" applyAlignment="1">
      <alignment vertical="center"/>
    </xf>
    <xf numFmtId="3" fontId="27" fillId="34" borderId="17" xfId="0" applyNumberFormat="1" applyFont="1" applyFill="1" applyBorder="1" applyAlignment="1">
      <alignment vertical="center"/>
    </xf>
    <xf numFmtId="3" fontId="27" fillId="34" borderId="17" xfId="0" applyNumberFormat="1" applyFont="1" applyFill="1" applyBorder="1" applyAlignment="1">
      <alignment horizontal="right" vertical="center"/>
    </xf>
    <xf numFmtId="3" fontId="27" fillId="34" borderId="18" xfId="0" applyNumberFormat="1" applyFont="1" applyFill="1" applyBorder="1" applyAlignment="1">
      <alignment vertical="center"/>
    </xf>
    <xf numFmtId="0" fontId="22" fillId="34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left" vertical="center" wrapText="1"/>
    </xf>
    <xf numFmtId="3" fontId="24" fillId="34" borderId="18" xfId="0" applyNumberFormat="1" applyFont="1" applyFill="1" applyBorder="1" applyAlignment="1">
      <alignment vertical="center"/>
    </xf>
    <xf numFmtId="3" fontId="30" fillId="34" borderId="14" xfId="0" applyNumberFormat="1" applyFont="1" applyFill="1" applyBorder="1" applyAlignment="1">
      <alignment vertical="center"/>
    </xf>
    <xf numFmtId="3" fontId="30" fillId="34" borderId="0" xfId="0" applyNumberFormat="1" applyFont="1" applyFill="1" applyBorder="1" applyAlignment="1">
      <alignment horizontal="center" vertical="center"/>
    </xf>
    <xf numFmtId="3" fontId="20" fillId="34" borderId="19" xfId="0" applyNumberFormat="1" applyFont="1" applyFill="1" applyBorder="1" applyAlignment="1">
      <alignment horizontal="right" vertical="center"/>
    </xf>
    <xf numFmtId="3" fontId="24" fillId="34" borderId="19" xfId="0" applyNumberFormat="1" applyFont="1" applyFill="1" applyBorder="1" applyAlignment="1">
      <alignment horizontal="right" vertical="center"/>
    </xf>
    <xf numFmtId="3" fontId="26" fillId="33" borderId="20" xfId="0" applyNumberFormat="1" applyFont="1" applyFill="1" applyBorder="1" applyAlignment="1">
      <alignment vertical="center"/>
    </xf>
    <xf numFmtId="3" fontId="21" fillId="34" borderId="19" xfId="0" applyNumberFormat="1" applyFont="1" applyFill="1" applyBorder="1" applyAlignment="1">
      <alignment horizontal="right" vertical="center"/>
    </xf>
    <xf numFmtId="3" fontId="24" fillId="34" borderId="19" xfId="0" applyNumberFormat="1" applyFont="1" applyFill="1" applyBorder="1" applyAlignment="1">
      <alignment vertical="center"/>
    </xf>
    <xf numFmtId="3" fontId="26" fillId="34" borderId="19" xfId="0" applyNumberFormat="1" applyFont="1" applyFill="1" applyBorder="1" applyAlignment="1">
      <alignment horizontal="right" vertical="center"/>
    </xf>
    <xf numFmtId="3" fontId="27" fillId="34" borderId="19" xfId="0" applyNumberFormat="1" applyFont="1" applyFill="1" applyBorder="1" applyAlignment="1">
      <alignment horizontal="right" vertical="center"/>
    </xf>
    <xf numFmtId="3" fontId="27" fillId="34" borderId="20" xfId="0" applyNumberFormat="1" applyFont="1" applyFill="1" applyBorder="1" applyAlignment="1">
      <alignment horizontal="right" vertical="center"/>
    </xf>
    <xf numFmtId="0" fontId="30" fillId="34" borderId="21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3" fontId="30" fillId="34" borderId="22" xfId="0" applyNumberFormat="1" applyFont="1" applyFill="1" applyBorder="1" applyAlignment="1">
      <alignment horizontal="center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right" vertical="center"/>
    </xf>
    <xf numFmtId="0" fontId="22" fillId="34" borderId="24" xfId="0" applyFont="1" applyFill="1" applyBorder="1" applyAlignment="1">
      <alignment horizontal="right" vertical="center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3" fontId="30" fillId="34" borderId="22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left" vertical="center"/>
    </xf>
    <xf numFmtId="0" fontId="18" fillId="34" borderId="17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3" fontId="30" fillId="34" borderId="0" xfId="0" applyNumberFormat="1" applyFont="1" applyFill="1" applyBorder="1" applyAlignment="1">
      <alignment horizontal="center" vertical="center" wrapText="1"/>
    </xf>
    <xf numFmtId="3" fontId="30" fillId="34" borderId="0" xfId="0" applyNumberFormat="1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right" vertical="center"/>
    </xf>
    <xf numFmtId="3" fontId="22" fillId="34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0</xdr:row>
      <xdr:rowOff>0</xdr:rowOff>
    </xdr:from>
    <xdr:to>
      <xdr:col>1</xdr:col>
      <xdr:colOff>2676525</xdr:colOff>
      <xdr:row>8</xdr:row>
      <xdr:rowOff>114300</xdr:rowOff>
    </xdr:to>
    <xdr:pic>
      <xdr:nvPicPr>
        <xdr:cNvPr id="1" name="Picture 9" descr="Kincsesbanya cím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2676525</xdr:colOff>
      <xdr:row>2</xdr:row>
      <xdr:rowOff>0</xdr:rowOff>
    </xdr:from>
    <xdr:to>
      <xdr:col>1</xdr:col>
      <xdr:colOff>2676525</xdr:colOff>
      <xdr:row>6</xdr:row>
      <xdr:rowOff>114300</xdr:rowOff>
    </xdr:to>
    <xdr:pic>
      <xdr:nvPicPr>
        <xdr:cNvPr id="2" name="Picture 9" descr="Kincsesbanya cím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000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workbookViewId="0" topLeftCell="A1">
      <selection activeCell="B1" sqref="B1:F1"/>
    </sheetView>
  </sheetViews>
  <sheetFormatPr defaultColWidth="9.125" defaultRowHeight="12.75"/>
  <cols>
    <col min="1" max="1" width="5.375" style="24" customWidth="1"/>
    <col min="2" max="2" width="43.375" style="7" customWidth="1"/>
    <col min="3" max="3" width="14.375" style="7" customWidth="1"/>
    <col min="4" max="5" width="13.125" style="15" customWidth="1"/>
    <col min="6" max="6" width="15.50390625" style="5" customWidth="1"/>
    <col min="7" max="7" width="24.625" style="7" customWidth="1"/>
    <col min="8" max="8" width="13.625" style="7" customWidth="1"/>
    <col min="9" max="9" width="13.00390625" style="7" bestFit="1" customWidth="1"/>
    <col min="10" max="16384" width="9.125" style="7" customWidth="1"/>
  </cols>
  <sheetData>
    <row r="1" spans="1:6" ht="15.75" customHeight="1">
      <c r="A1" s="39"/>
      <c r="B1" s="104" t="s">
        <v>68</v>
      </c>
      <c r="C1" s="104"/>
      <c r="D1" s="104"/>
      <c r="E1" s="104"/>
      <c r="F1" s="105"/>
    </row>
    <row r="2" spans="1:6" s="8" customFormat="1" ht="15.75" customHeight="1">
      <c r="A2" s="134" t="s">
        <v>65</v>
      </c>
      <c r="B2" s="135"/>
      <c r="C2" s="135"/>
      <c r="D2" s="135"/>
      <c r="E2" s="135"/>
      <c r="F2" s="136"/>
    </row>
    <row r="3" spans="1:6" ht="15.75" customHeight="1">
      <c r="A3" s="40"/>
      <c r="B3" s="9"/>
      <c r="C3" s="41"/>
      <c r="D3" s="4"/>
      <c r="E3" s="4"/>
      <c r="F3" s="42"/>
    </row>
    <row r="4" spans="1:6" ht="15.75" customHeight="1" thickBot="1">
      <c r="A4" s="40"/>
      <c r="B4" s="137" t="s">
        <v>24</v>
      </c>
      <c r="C4" s="137"/>
      <c r="D4" s="137"/>
      <c r="E4" s="137"/>
      <c r="F4" s="138"/>
    </row>
    <row r="5" spans="1:6" ht="15.75" customHeight="1">
      <c r="A5" s="106" t="s">
        <v>42</v>
      </c>
      <c r="B5" s="102" t="s">
        <v>25</v>
      </c>
      <c r="C5" s="100" t="s">
        <v>4</v>
      </c>
      <c r="D5" s="117" t="s">
        <v>58</v>
      </c>
      <c r="E5" s="117" t="s">
        <v>66</v>
      </c>
      <c r="F5" s="98" t="s">
        <v>59</v>
      </c>
    </row>
    <row r="6" spans="1:6" ht="15.75" customHeight="1">
      <c r="A6" s="107"/>
      <c r="B6" s="103"/>
      <c r="C6" s="101"/>
      <c r="D6" s="118"/>
      <c r="E6" s="118"/>
      <c r="F6" s="99"/>
    </row>
    <row r="7" spans="1:6" ht="19.5" customHeight="1">
      <c r="A7" s="113" t="s">
        <v>6</v>
      </c>
      <c r="B7" s="114"/>
      <c r="C7" s="114"/>
      <c r="D7" s="114"/>
      <c r="E7" s="115"/>
      <c r="F7" s="116"/>
    </row>
    <row r="8" spans="1:6" ht="15.75" customHeight="1">
      <c r="A8" s="44" t="s">
        <v>11</v>
      </c>
      <c r="B8" s="17" t="s">
        <v>26</v>
      </c>
      <c r="C8" s="18">
        <v>43262149</v>
      </c>
      <c r="D8" s="16">
        <v>4568602</v>
      </c>
      <c r="E8" s="90"/>
      <c r="F8" s="43">
        <v>47830751</v>
      </c>
    </row>
    <row r="9" spans="1:6" ht="15.75" customHeight="1">
      <c r="A9" s="44" t="s">
        <v>11</v>
      </c>
      <c r="B9" s="17" t="s">
        <v>27</v>
      </c>
      <c r="C9" s="18">
        <v>22942092</v>
      </c>
      <c r="D9" s="16"/>
      <c r="E9" s="90">
        <v>1537579</v>
      </c>
      <c r="F9" s="43">
        <v>24479671</v>
      </c>
    </row>
    <row r="10" spans="1:6" ht="23.25" customHeight="1">
      <c r="A10" s="45" t="s">
        <v>11</v>
      </c>
      <c r="B10" s="19" t="s">
        <v>5</v>
      </c>
      <c r="C10" s="20">
        <f>SUM(C8:C9)</f>
        <v>66204241</v>
      </c>
      <c r="D10" s="37">
        <f>SUM(D8:D9)</f>
        <v>4568602</v>
      </c>
      <c r="E10" s="91">
        <f>SUM(E8:E9)</f>
        <v>1537579</v>
      </c>
      <c r="F10" s="46">
        <f>SUM(F8:F9)</f>
        <v>72310422</v>
      </c>
    </row>
    <row r="11" spans="1:6" ht="28.5" customHeight="1">
      <c r="A11" s="45" t="s">
        <v>43</v>
      </c>
      <c r="B11" s="19" t="s">
        <v>57</v>
      </c>
      <c r="C11" s="20">
        <v>4524745</v>
      </c>
      <c r="D11" s="37">
        <v>391738</v>
      </c>
      <c r="E11" s="91"/>
      <c r="F11" s="46">
        <v>4916483</v>
      </c>
    </row>
    <row r="12" spans="1:6" ht="15.75" customHeight="1" thickBot="1">
      <c r="A12" s="85"/>
      <c r="B12" s="86" t="s">
        <v>2</v>
      </c>
      <c r="C12" s="57">
        <f>SUM(C10:C11)</f>
        <v>70728986</v>
      </c>
      <c r="D12" s="57">
        <f>SUM(D10:D11)</f>
        <v>4960340</v>
      </c>
      <c r="E12" s="92"/>
      <c r="F12" s="87">
        <f>SUM(F10:F11)</f>
        <v>77226905</v>
      </c>
    </row>
    <row r="13" spans="1:6" ht="15.75" customHeight="1" thickBot="1">
      <c r="A13" s="40"/>
      <c r="B13" s="10"/>
      <c r="C13" s="48"/>
      <c r="D13" s="48"/>
      <c r="E13" s="48"/>
      <c r="F13" s="42"/>
    </row>
    <row r="14" spans="1:11" ht="15.75" customHeight="1">
      <c r="A14" s="106" t="s">
        <v>42</v>
      </c>
      <c r="B14" s="102" t="s">
        <v>23</v>
      </c>
      <c r="C14" s="100" t="s">
        <v>4</v>
      </c>
      <c r="D14" s="117" t="s">
        <v>58</v>
      </c>
      <c r="E14" s="117" t="s">
        <v>66</v>
      </c>
      <c r="F14" s="98" t="s">
        <v>59</v>
      </c>
      <c r="H14" s="11"/>
      <c r="K14" s="12"/>
    </row>
    <row r="15" spans="1:6" ht="15.75" customHeight="1">
      <c r="A15" s="107"/>
      <c r="B15" s="103"/>
      <c r="C15" s="101"/>
      <c r="D15" s="118"/>
      <c r="E15" s="118"/>
      <c r="F15" s="99"/>
    </row>
    <row r="16" spans="1:6" ht="19.5" customHeight="1">
      <c r="A16" s="110" t="s">
        <v>6</v>
      </c>
      <c r="B16" s="109"/>
      <c r="C16" s="109"/>
      <c r="D16" s="109"/>
      <c r="E16" s="111"/>
      <c r="F16" s="112"/>
    </row>
    <row r="17" spans="1:6" ht="15.75" customHeight="1">
      <c r="A17" s="44" t="s">
        <v>29</v>
      </c>
      <c r="B17" s="23" t="s">
        <v>52</v>
      </c>
      <c r="C17" s="6">
        <v>76000</v>
      </c>
      <c r="D17" s="16"/>
      <c r="E17" s="90"/>
      <c r="F17" s="43">
        <v>76000</v>
      </c>
    </row>
    <row r="18" spans="1:6" ht="15.75" customHeight="1">
      <c r="A18" s="44" t="s">
        <v>29</v>
      </c>
      <c r="B18" s="23" t="s">
        <v>28</v>
      </c>
      <c r="C18" s="6">
        <v>500000</v>
      </c>
      <c r="D18" s="16"/>
      <c r="E18" s="90"/>
      <c r="F18" s="43">
        <v>500000</v>
      </c>
    </row>
    <row r="19" spans="1:6" s="29" customFormat="1" ht="15.75" customHeight="1">
      <c r="A19" s="49" t="s">
        <v>29</v>
      </c>
      <c r="B19" s="26" t="s">
        <v>2</v>
      </c>
      <c r="C19" s="27">
        <f>SUM(C17:C18)</f>
        <v>576000</v>
      </c>
      <c r="D19" s="28"/>
      <c r="E19" s="93"/>
      <c r="F19" s="50">
        <f>SUM(F17:F18)</f>
        <v>576000</v>
      </c>
    </row>
    <row r="20" spans="1:6" ht="19.5" customHeight="1">
      <c r="A20" s="113" t="s">
        <v>7</v>
      </c>
      <c r="B20" s="114"/>
      <c r="C20" s="114"/>
      <c r="D20" s="114"/>
      <c r="E20" s="115"/>
      <c r="F20" s="116"/>
    </row>
    <row r="21" spans="1:6" s="13" customFormat="1" ht="15.75" customHeight="1">
      <c r="A21" s="51" t="s">
        <v>31</v>
      </c>
      <c r="B21" s="19" t="s">
        <v>30</v>
      </c>
      <c r="C21" s="20">
        <v>36973188</v>
      </c>
      <c r="D21" s="20">
        <v>3886052</v>
      </c>
      <c r="E21" s="94"/>
      <c r="F21" s="50">
        <v>40859240</v>
      </c>
    </row>
    <row r="22" spans="1:6" ht="15.75" customHeight="1">
      <c r="A22" s="51" t="s">
        <v>13</v>
      </c>
      <c r="B22" s="19" t="s">
        <v>3</v>
      </c>
      <c r="C22" s="20">
        <v>7324308</v>
      </c>
      <c r="D22" s="20">
        <v>682550</v>
      </c>
      <c r="E22" s="94"/>
      <c r="F22" s="52">
        <v>8006858</v>
      </c>
    </row>
    <row r="23" spans="1:6" s="14" customFormat="1" ht="15.75" customHeight="1">
      <c r="A23" s="44" t="s">
        <v>17</v>
      </c>
      <c r="B23" s="17" t="s">
        <v>12</v>
      </c>
      <c r="C23" s="18">
        <v>190600</v>
      </c>
      <c r="D23" s="16"/>
      <c r="E23" s="90"/>
      <c r="F23" s="43">
        <v>190600</v>
      </c>
    </row>
    <row r="24" spans="1:6" s="14" customFormat="1" ht="15.75" customHeight="1">
      <c r="A24" s="44" t="s">
        <v>14</v>
      </c>
      <c r="B24" s="17" t="s">
        <v>22</v>
      </c>
      <c r="C24" s="18">
        <v>205690</v>
      </c>
      <c r="D24" s="16"/>
      <c r="E24" s="90"/>
      <c r="F24" s="43">
        <v>205690</v>
      </c>
    </row>
    <row r="25" spans="1:6" s="14" customFormat="1" ht="15.75" customHeight="1">
      <c r="A25" s="44" t="s">
        <v>18</v>
      </c>
      <c r="B25" s="17" t="s">
        <v>15</v>
      </c>
      <c r="C25" s="18">
        <v>65149</v>
      </c>
      <c r="D25" s="16"/>
      <c r="E25" s="90"/>
      <c r="F25" s="43">
        <v>65149</v>
      </c>
    </row>
    <row r="26" spans="1:6" s="14" customFormat="1" ht="20.25" customHeight="1">
      <c r="A26" s="44" t="s">
        <v>19</v>
      </c>
      <c r="B26" s="17" t="s">
        <v>16</v>
      </c>
      <c r="C26" s="18">
        <v>1218307</v>
      </c>
      <c r="D26" s="16">
        <v>391738</v>
      </c>
      <c r="E26" s="90">
        <v>-185956</v>
      </c>
      <c r="F26" s="43">
        <v>1424089</v>
      </c>
    </row>
    <row r="27" spans="1:6" s="14" customFormat="1" ht="15.75" customHeight="1">
      <c r="A27" s="44" t="s">
        <v>20</v>
      </c>
      <c r="B27" s="17" t="s">
        <v>9</v>
      </c>
      <c r="C27" s="18">
        <v>889079</v>
      </c>
      <c r="D27" s="16"/>
      <c r="E27" s="90">
        <v>1589</v>
      </c>
      <c r="F27" s="43">
        <v>890668</v>
      </c>
    </row>
    <row r="28" spans="1:6" s="14" customFormat="1" ht="15.75" customHeight="1">
      <c r="A28" s="53" t="s">
        <v>21</v>
      </c>
      <c r="B28" s="21" t="s">
        <v>10</v>
      </c>
      <c r="C28" s="18">
        <v>695300</v>
      </c>
      <c r="D28" s="16"/>
      <c r="E28" s="90"/>
      <c r="F28" s="43">
        <v>695300</v>
      </c>
    </row>
    <row r="29" spans="1:6" s="14" customFormat="1" ht="15.75" customHeight="1">
      <c r="A29" s="44" t="s">
        <v>41</v>
      </c>
      <c r="B29" s="17" t="s">
        <v>8</v>
      </c>
      <c r="C29" s="18">
        <v>748582</v>
      </c>
      <c r="D29" s="16"/>
      <c r="E29" s="90">
        <v>30000</v>
      </c>
      <c r="F29" s="43">
        <v>778582</v>
      </c>
    </row>
    <row r="30" spans="1:6" ht="15.75" customHeight="1">
      <c r="A30" s="54" t="s">
        <v>44</v>
      </c>
      <c r="B30" s="19" t="s">
        <v>0</v>
      </c>
      <c r="C30" s="20">
        <f>SUM(C23:C29)</f>
        <v>4012707</v>
      </c>
      <c r="D30" s="20">
        <f>SUM(D23:D29)</f>
        <v>391738</v>
      </c>
      <c r="E30" s="94">
        <f>SUM(E23:E29)</f>
        <v>-154367</v>
      </c>
      <c r="F30" s="46">
        <f>SUM(F23:F29)</f>
        <v>4250078</v>
      </c>
    </row>
    <row r="31" spans="1:6" s="29" customFormat="1" ht="15.75" customHeight="1" thickBot="1">
      <c r="A31" s="55"/>
      <c r="B31" s="56" t="s">
        <v>1</v>
      </c>
      <c r="C31" s="57">
        <f>C21+C22+C30</f>
        <v>48310203</v>
      </c>
      <c r="D31" s="57">
        <f>D21+D22+D30</f>
        <v>4960340</v>
      </c>
      <c r="E31" s="92">
        <f>SUM(E30)</f>
        <v>-154367</v>
      </c>
      <c r="F31" s="58">
        <f>F21+F22+F30</f>
        <v>53116176</v>
      </c>
    </row>
    <row r="32" spans="1:6" s="29" customFormat="1" ht="15.75" customHeight="1" thickBot="1">
      <c r="A32" s="59"/>
      <c r="B32" s="60"/>
      <c r="C32" s="61"/>
      <c r="D32" s="61"/>
      <c r="E32" s="61"/>
      <c r="F32" s="62"/>
    </row>
    <row r="33" spans="1:6" s="29" customFormat="1" ht="15.75" customHeight="1">
      <c r="A33" s="106" t="s">
        <v>42</v>
      </c>
      <c r="B33" s="102" t="s">
        <v>64</v>
      </c>
      <c r="C33" s="100" t="s">
        <v>4</v>
      </c>
      <c r="D33" s="117" t="s">
        <v>58</v>
      </c>
      <c r="E33" s="117" t="s">
        <v>66</v>
      </c>
      <c r="F33" s="98" t="s">
        <v>59</v>
      </c>
    </row>
    <row r="34" spans="1:6" s="29" customFormat="1" ht="15.75" customHeight="1">
      <c r="A34" s="107"/>
      <c r="B34" s="103"/>
      <c r="C34" s="101"/>
      <c r="D34" s="118"/>
      <c r="E34" s="118"/>
      <c r="F34" s="99"/>
    </row>
    <row r="35" spans="1:6" s="29" customFormat="1" ht="15.75" customHeight="1">
      <c r="A35" s="110" t="s">
        <v>6</v>
      </c>
      <c r="B35" s="109"/>
      <c r="C35" s="109"/>
      <c r="D35" s="109"/>
      <c r="E35" s="111"/>
      <c r="F35" s="112"/>
    </row>
    <row r="36" spans="1:6" s="29" customFormat="1" ht="15.75" customHeight="1">
      <c r="A36" s="44" t="s">
        <v>60</v>
      </c>
      <c r="B36" s="23" t="s">
        <v>61</v>
      </c>
      <c r="C36" s="6">
        <v>0</v>
      </c>
      <c r="D36" s="16">
        <v>3099139</v>
      </c>
      <c r="E36" s="90">
        <v>240823</v>
      </c>
      <c r="F36" s="80">
        <v>3339962</v>
      </c>
    </row>
    <row r="37" spans="1:6" s="29" customFormat="1" ht="15.75" customHeight="1">
      <c r="A37" s="49"/>
      <c r="B37" s="26" t="s">
        <v>2</v>
      </c>
      <c r="C37" s="27">
        <f>SUM(C36:C36)</f>
        <v>0</v>
      </c>
      <c r="D37" s="36">
        <f>SUM(D36)</f>
        <v>3099139</v>
      </c>
      <c r="E37" s="95">
        <f>SUM(E36)</f>
        <v>240823</v>
      </c>
      <c r="F37" s="50">
        <f>SUM(F36)</f>
        <v>3339962</v>
      </c>
    </row>
    <row r="38" spans="1:6" s="29" customFormat="1" ht="15.75" customHeight="1">
      <c r="A38" s="113" t="s">
        <v>7</v>
      </c>
      <c r="B38" s="114"/>
      <c r="C38" s="114"/>
      <c r="D38" s="114"/>
      <c r="E38" s="115"/>
      <c r="F38" s="116"/>
    </row>
    <row r="39" spans="1:6" s="29" customFormat="1" ht="15.75" customHeight="1">
      <c r="A39" s="51" t="s">
        <v>31</v>
      </c>
      <c r="B39" s="19" t="s">
        <v>30</v>
      </c>
      <c r="C39" s="20"/>
      <c r="D39" s="20">
        <v>2312407</v>
      </c>
      <c r="E39" s="94">
        <v>275927</v>
      </c>
      <c r="F39" s="46">
        <v>2588334</v>
      </c>
    </row>
    <row r="40" spans="1:6" s="29" customFormat="1" ht="15.75" customHeight="1">
      <c r="A40" s="51" t="s">
        <v>13</v>
      </c>
      <c r="B40" s="19" t="s">
        <v>3</v>
      </c>
      <c r="C40" s="20"/>
      <c r="D40" s="20">
        <v>465715</v>
      </c>
      <c r="E40" s="94">
        <v>48143</v>
      </c>
      <c r="F40" s="88">
        <v>513858</v>
      </c>
    </row>
    <row r="41" spans="1:6" s="29" customFormat="1" ht="15.75" customHeight="1">
      <c r="A41" s="44" t="s">
        <v>14</v>
      </c>
      <c r="B41" s="17" t="s">
        <v>22</v>
      </c>
      <c r="C41" s="18"/>
      <c r="D41" s="16">
        <v>185632</v>
      </c>
      <c r="E41" s="90">
        <v>19759</v>
      </c>
      <c r="F41" s="43">
        <v>205391</v>
      </c>
    </row>
    <row r="42" spans="1:6" s="29" customFormat="1" ht="15.75" customHeight="1">
      <c r="A42" s="53" t="s">
        <v>21</v>
      </c>
      <c r="B42" s="21" t="s">
        <v>10</v>
      </c>
      <c r="C42" s="18"/>
      <c r="D42" s="16">
        <v>33815</v>
      </c>
      <c r="E42" s="90">
        <v>-4855</v>
      </c>
      <c r="F42" s="43">
        <v>28960</v>
      </c>
    </row>
    <row r="43" spans="1:6" s="29" customFormat="1" ht="15.75" customHeight="1">
      <c r="A43" s="53" t="s">
        <v>41</v>
      </c>
      <c r="B43" s="21" t="s">
        <v>62</v>
      </c>
      <c r="C43" s="18"/>
      <c r="D43" s="16">
        <v>83386</v>
      </c>
      <c r="E43" s="90">
        <v>4461</v>
      </c>
      <c r="F43" s="43">
        <v>87847</v>
      </c>
    </row>
    <row r="44" spans="1:6" s="29" customFormat="1" ht="15.75" customHeight="1">
      <c r="A44" s="44" t="s">
        <v>67</v>
      </c>
      <c r="B44" s="17" t="s">
        <v>63</v>
      </c>
      <c r="C44" s="18"/>
      <c r="D44" s="16">
        <v>18184</v>
      </c>
      <c r="E44" s="90">
        <v>51755</v>
      </c>
      <c r="F44" s="43">
        <v>69939</v>
      </c>
    </row>
    <row r="45" spans="1:6" s="29" customFormat="1" ht="15.75" customHeight="1">
      <c r="A45" s="54" t="s">
        <v>44</v>
      </c>
      <c r="B45" s="19" t="s">
        <v>0</v>
      </c>
      <c r="C45" s="20"/>
      <c r="D45" s="36">
        <f>SUM(D41:D44)</f>
        <v>321017</v>
      </c>
      <c r="E45" s="95">
        <f>SUM(E41:E44)</f>
        <v>71120</v>
      </c>
      <c r="F45" s="46">
        <f>SUM(F41:F44)</f>
        <v>392137</v>
      </c>
    </row>
    <row r="46" spans="1:6" s="29" customFormat="1" ht="15.75" customHeight="1" thickBot="1">
      <c r="A46" s="55"/>
      <c r="B46" s="56" t="s">
        <v>1</v>
      </c>
      <c r="C46" s="57"/>
      <c r="D46" s="57">
        <f>D39+D40+D45</f>
        <v>3099139</v>
      </c>
      <c r="E46" s="92">
        <f>E39+E40+E45</f>
        <v>395190</v>
      </c>
      <c r="F46" s="87">
        <f>F39+F40+F45</f>
        <v>3494329</v>
      </c>
    </row>
    <row r="47" spans="1:6" s="29" customFormat="1" ht="15.75" customHeight="1">
      <c r="A47" s="59"/>
      <c r="B47" s="60"/>
      <c r="C47" s="61"/>
      <c r="D47" s="61"/>
      <c r="E47" s="61"/>
      <c r="F47" s="62"/>
    </row>
    <row r="48" spans="1:6" s="2" customFormat="1" ht="15.75" customHeight="1" thickBot="1">
      <c r="A48" s="25"/>
      <c r="B48" s="1"/>
      <c r="C48" s="3"/>
      <c r="D48" s="4"/>
      <c r="E48" s="4"/>
      <c r="F48" s="5"/>
    </row>
    <row r="49" spans="1:6" ht="15.75" customHeight="1">
      <c r="A49" s="106" t="s">
        <v>42</v>
      </c>
      <c r="B49" s="108" t="s">
        <v>32</v>
      </c>
      <c r="C49" s="100" t="s">
        <v>4</v>
      </c>
      <c r="D49" s="117" t="s">
        <v>58</v>
      </c>
      <c r="E49" s="117" t="s">
        <v>66</v>
      </c>
      <c r="F49" s="98" t="s">
        <v>59</v>
      </c>
    </row>
    <row r="50" spans="1:6" ht="15.75" customHeight="1">
      <c r="A50" s="107"/>
      <c r="B50" s="109"/>
      <c r="C50" s="101"/>
      <c r="D50" s="118"/>
      <c r="E50" s="118"/>
      <c r="F50" s="99"/>
    </row>
    <row r="51" spans="1:6" ht="19.5" customHeight="1">
      <c r="A51" s="110" t="s">
        <v>6</v>
      </c>
      <c r="B51" s="109"/>
      <c r="C51" s="109"/>
      <c r="D51" s="109"/>
      <c r="E51" s="111"/>
      <c r="F51" s="112"/>
    </row>
    <row r="52" spans="1:6" ht="15.75" customHeight="1">
      <c r="A52" s="44" t="s">
        <v>29</v>
      </c>
      <c r="B52" s="23" t="s">
        <v>53</v>
      </c>
      <c r="C52" s="6">
        <v>5936840</v>
      </c>
      <c r="D52" s="16"/>
      <c r="E52" s="90">
        <v>850000</v>
      </c>
      <c r="F52" s="43">
        <v>6786840</v>
      </c>
    </row>
    <row r="53" spans="1:6" ht="15.75" customHeight="1">
      <c r="A53" s="44" t="s">
        <v>29</v>
      </c>
      <c r="B53" s="23" t="s">
        <v>54</v>
      </c>
      <c r="C53" s="6">
        <v>5376000</v>
      </c>
      <c r="D53" s="16"/>
      <c r="E53" s="90">
        <v>630000</v>
      </c>
      <c r="F53" s="43">
        <v>6006000</v>
      </c>
    </row>
    <row r="54" spans="1:6" ht="15.75" customHeight="1">
      <c r="A54" s="44" t="s">
        <v>29</v>
      </c>
      <c r="B54" s="23" t="s">
        <v>33</v>
      </c>
      <c r="C54" s="6">
        <v>3328000</v>
      </c>
      <c r="D54" s="16"/>
      <c r="E54" s="90">
        <v>120000</v>
      </c>
      <c r="F54" s="43">
        <v>3448000</v>
      </c>
    </row>
    <row r="55" spans="1:6" ht="15.75" customHeight="1">
      <c r="A55" s="44" t="s">
        <v>29</v>
      </c>
      <c r="B55" s="23" t="s">
        <v>34</v>
      </c>
      <c r="C55" s="6">
        <v>3953027</v>
      </c>
      <c r="D55" s="16"/>
      <c r="E55" s="90">
        <v>162000</v>
      </c>
      <c r="F55" s="43">
        <v>4115027</v>
      </c>
    </row>
    <row r="56" spans="1:6" s="29" customFormat="1" ht="15.75" customHeight="1">
      <c r="A56" s="49" t="s">
        <v>29</v>
      </c>
      <c r="B56" s="26" t="s">
        <v>2</v>
      </c>
      <c r="C56" s="27">
        <f>SUM(C52:C55)</f>
        <v>18593867</v>
      </c>
      <c r="D56" s="28"/>
      <c r="E56" s="93">
        <f>SUM(E52:E55)</f>
        <v>1762000</v>
      </c>
      <c r="F56" s="50">
        <f>SUM(F52:F55)</f>
        <v>20355867</v>
      </c>
    </row>
    <row r="57" spans="1:6" ht="19.5" customHeight="1">
      <c r="A57" s="113" t="s">
        <v>7</v>
      </c>
      <c r="B57" s="114"/>
      <c r="C57" s="114"/>
      <c r="D57" s="114"/>
      <c r="E57" s="115"/>
      <c r="F57" s="116"/>
    </row>
    <row r="58" spans="1:6" s="13" customFormat="1" ht="15.75" customHeight="1">
      <c r="A58" s="51" t="s">
        <v>31</v>
      </c>
      <c r="B58" s="19" t="s">
        <v>30</v>
      </c>
      <c r="C58" s="20">
        <v>14205225</v>
      </c>
      <c r="D58" s="20"/>
      <c r="E58" s="94"/>
      <c r="F58" s="46">
        <v>14205225</v>
      </c>
    </row>
    <row r="59" spans="1:6" ht="15.75" customHeight="1">
      <c r="A59" s="51" t="s">
        <v>13</v>
      </c>
      <c r="B59" s="19" t="s">
        <v>3</v>
      </c>
      <c r="C59" s="20">
        <v>2833362</v>
      </c>
      <c r="D59" s="20"/>
      <c r="E59" s="94"/>
      <c r="F59" s="46">
        <v>2833362</v>
      </c>
    </row>
    <row r="60" spans="1:6" ht="15.75" customHeight="1">
      <c r="A60" s="44" t="s">
        <v>17</v>
      </c>
      <c r="B60" s="17" t="s">
        <v>12</v>
      </c>
      <c r="C60" s="18">
        <v>30000</v>
      </c>
      <c r="D60" s="16"/>
      <c r="E60" s="90"/>
      <c r="F60" s="43">
        <v>30000</v>
      </c>
    </row>
    <row r="61" spans="1:6" ht="15.75" customHeight="1">
      <c r="A61" s="44" t="s">
        <v>14</v>
      </c>
      <c r="B61" s="17" t="s">
        <v>22</v>
      </c>
      <c r="C61" s="18">
        <v>16067785</v>
      </c>
      <c r="D61" s="16"/>
      <c r="E61" s="90">
        <v>2600688</v>
      </c>
      <c r="F61" s="43">
        <v>18668473</v>
      </c>
    </row>
    <row r="62" spans="1:6" ht="15.75" customHeight="1">
      <c r="A62" s="44" t="s">
        <v>19</v>
      </c>
      <c r="B62" s="17" t="s">
        <v>16</v>
      </c>
      <c r="C62" s="18">
        <v>109411</v>
      </c>
      <c r="D62" s="16"/>
      <c r="E62" s="90"/>
      <c r="F62" s="43">
        <v>109411</v>
      </c>
    </row>
    <row r="63" spans="1:6" ht="15.75" customHeight="1">
      <c r="A63" s="44" t="s">
        <v>55</v>
      </c>
      <c r="B63" s="17" t="s">
        <v>56</v>
      </c>
      <c r="C63" s="18">
        <v>76023</v>
      </c>
      <c r="D63" s="16"/>
      <c r="E63" s="90"/>
      <c r="F63" s="43">
        <v>76023</v>
      </c>
    </row>
    <row r="64" spans="1:6" ht="15.75" customHeight="1">
      <c r="A64" s="44" t="s">
        <v>36</v>
      </c>
      <c r="B64" s="17" t="s">
        <v>35</v>
      </c>
      <c r="C64" s="18">
        <v>1895551</v>
      </c>
      <c r="D64" s="16"/>
      <c r="E64" s="90">
        <v>50000</v>
      </c>
      <c r="F64" s="43">
        <v>1945551</v>
      </c>
    </row>
    <row r="65" spans="1:6" ht="15.75" customHeight="1">
      <c r="A65" s="44" t="s">
        <v>37</v>
      </c>
      <c r="B65" s="17" t="s">
        <v>40</v>
      </c>
      <c r="C65" s="18">
        <v>786143</v>
      </c>
      <c r="D65" s="16"/>
      <c r="E65" s="90"/>
      <c r="F65" s="43">
        <v>786143</v>
      </c>
    </row>
    <row r="66" spans="1:6" ht="15.75" customHeight="1">
      <c r="A66" s="44" t="s">
        <v>20</v>
      </c>
      <c r="B66" s="17" t="s">
        <v>9</v>
      </c>
      <c r="C66" s="18">
        <v>135800</v>
      </c>
      <c r="D66" s="16"/>
      <c r="E66" s="90"/>
      <c r="F66" s="43">
        <v>135800</v>
      </c>
    </row>
    <row r="67" spans="1:6" ht="15.75" customHeight="1">
      <c r="A67" s="53" t="s">
        <v>21</v>
      </c>
      <c r="B67" s="21" t="s">
        <v>10</v>
      </c>
      <c r="C67" s="18">
        <v>48360</v>
      </c>
      <c r="D67" s="16"/>
      <c r="E67" s="90"/>
      <c r="F67" s="43">
        <v>48360</v>
      </c>
    </row>
    <row r="68" spans="1:6" ht="15.75" customHeight="1">
      <c r="A68" s="53" t="s">
        <v>39</v>
      </c>
      <c r="B68" s="21" t="s">
        <v>38</v>
      </c>
      <c r="C68" s="18">
        <v>1725000</v>
      </c>
      <c r="D68" s="16"/>
      <c r="E68" s="90"/>
      <c r="F68" s="43">
        <v>1725000</v>
      </c>
    </row>
    <row r="69" spans="1:6" ht="15.75" customHeight="1">
      <c r="A69" s="44" t="s">
        <v>41</v>
      </c>
      <c r="B69" s="17" t="s">
        <v>8</v>
      </c>
      <c r="C69" s="18">
        <v>3675990</v>
      </c>
      <c r="D69" s="16"/>
      <c r="E69" s="90">
        <v>648891</v>
      </c>
      <c r="F69" s="43">
        <v>4324881</v>
      </c>
    </row>
    <row r="70" spans="1:6" ht="15.75" customHeight="1">
      <c r="A70" s="54" t="s">
        <v>44</v>
      </c>
      <c r="B70" s="19" t="s">
        <v>0</v>
      </c>
      <c r="C70" s="20">
        <f>SUM(C60:C69)</f>
        <v>24550063</v>
      </c>
      <c r="D70" s="16"/>
      <c r="E70" s="91">
        <f>SUM(E60:E69)</f>
        <v>3299579</v>
      </c>
      <c r="F70" s="46">
        <f>SUM(F60:F69)</f>
        <v>27849642</v>
      </c>
    </row>
    <row r="71" spans="1:6" s="29" customFormat="1" ht="15.75" customHeight="1" thickBot="1">
      <c r="A71" s="55"/>
      <c r="B71" s="56" t="s">
        <v>1</v>
      </c>
      <c r="C71" s="57">
        <f>C58+C59+C70</f>
        <v>41588650</v>
      </c>
      <c r="D71" s="57"/>
      <c r="E71" s="92">
        <f>SUM(E70)</f>
        <v>3299579</v>
      </c>
      <c r="F71" s="58">
        <f>F58+F59+F70</f>
        <v>44888229</v>
      </c>
    </row>
    <row r="72" ht="15" thickBot="1"/>
    <row r="73" spans="1:6" ht="30.75" customHeight="1">
      <c r="A73" s="129" t="s">
        <v>45</v>
      </c>
      <c r="B73" s="130"/>
      <c r="C73" s="130"/>
      <c r="D73" s="130"/>
      <c r="E73" s="131"/>
      <c r="F73" s="132"/>
    </row>
    <row r="74" spans="1:6" s="29" customFormat="1" ht="15">
      <c r="A74" s="79" t="s">
        <v>29</v>
      </c>
      <c r="B74" s="30" t="s">
        <v>48</v>
      </c>
      <c r="C74" s="31">
        <f>C56+C19</f>
        <v>19169867</v>
      </c>
      <c r="D74" s="28"/>
      <c r="E74" s="93">
        <f>E56+E19</f>
        <v>1762000</v>
      </c>
      <c r="F74" s="80">
        <f>F56+F19</f>
        <v>20931867</v>
      </c>
    </row>
    <row r="75" spans="1:6" s="29" customFormat="1" ht="15">
      <c r="A75" s="79" t="s">
        <v>60</v>
      </c>
      <c r="B75" s="23" t="s">
        <v>61</v>
      </c>
      <c r="C75" s="31"/>
      <c r="D75" s="28">
        <f>D37</f>
        <v>3099139</v>
      </c>
      <c r="E75" s="93">
        <f>E37</f>
        <v>240823</v>
      </c>
      <c r="F75" s="80">
        <f>F37</f>
        <v>3339962</v>
      </c>
    </row>
    <row r="76" spans="1:6" s="29" customFormat="1" ht="15">
      <c r="A76" s="79" t="s">
        <v>11</v>
      </c>
      <c r="B76" s="30" t="s">
        <v>5</v>
      </c>
      <c r="C76" s="31">
        <f aca="true" t="shared" si="0" ref="C76:F77">C10</f>
        <v>66204241</v>
      </c>
      <c r="D76" s="28">
        <f t="shared" si="0"/>
        <v>4568602</v>
      </c>
      <c r="E76" s="93">
        <f>E10</f>
        <v>1537579</v>
      </c>
      <c r="F76" s="80">
        <f t="shared" si="0"/>
        <v>72310422</v>
      </c>
    </row>
    <row r="77" spans="1:6" s="29" customFormat="1" ht="15">
      <c r="A77" s="79" t="s">
        <v>43</v>
      </c>
      <c r="B77" s="30" t="s">
        <v>49</v>
      </c>
      <c r="C77" s="31">
        <f t="shared" si="0"/>
        <v>4524745</v>
      </c>
      <c r="D77" s="28">
        <f t="shared" si="0"/>
        <v>391738</v>
      </c>
      <c r="E77" s="93"/>
      <c r="F77" s="80">
        <f t="shared" si="0"/>
        <v>4916483</v>
      </c>
    </row>
    <row r="78" spans="1:6" s="32" customFormat="1" ht="17.25">
      <c r="A78" s="123" t="s">
        <v>46</v>
      </c>
      <c r="B78" s="124"/>
      <c r="C78" s="35">
        <f>C74+C76+C77</f>
        <v>89898853</v>
      </c>
      <c r="D78" s="38">
        <f>SUM(D74:D77)</f>
        <v>8059479</v>
      </c>
      <c r="E78" s="96">
        <f>SUM(E74:E77)</f>
        <v>3540402</v>
      </c>
      <c r="F78" s="81">
        <f>SUM(F74:F77)</f>
        <v>101498734</v>
      </c>
    </row>
    <row r="79" spans="1:6" ht="15">
      <c r="A79" s="47" t="s">
        <v>31</v>
      </c>
      <c r="B79" s="22" t="s">
        <v>30</v>
      </c>
      <c r="C79" s="33">
        <f>C21+C58</f>
        <v>51178413</v>
      </c>
      <c r="D79" s="16">
        <f aca="true" t="shared" si="1" ref="D79:F80">D21+D58+D89+D39</f>
        <v>6198459</v>
      </c>
      <c r="E79" s="90">
        <f t="shared" si="1"/>
        <v>275927</v>
      </c>
      <c r="F79" s="80">
        <f t="shared" si="1"/>
        <v>57652799</v>
      </c>
    </row>
    <row r="80" spans="1:6" ht="15">
      <c r="A80" s="47" t="s">
        <v>13</v>
      </c>
      <c r="B80" s="22" t="s">
        <v>50</v>
      </c>
      <c r="C80" s="33">
        <f>C22+C59</f>
        <v>10157670</v>
      </c>
      <c r="D80" s="16">
        <f t="shared" si="1"/>
        <v>1148265</v>
      </c>
      <c r="E80" s="90">
        <f t="shared" si="1"/>
        <v>48143</v>
      </c>
      <c r="F80" s="80">
        <f t="shared" si="1"/>
        <v>11354078</v>
      </c>
    </row>
    <row r="81" spans="1:6" ht="15">
      <c r="A81" s="47" t="s">
        <v>44</v>
      </c>
      <c r="B81" s="22" t="s">
        <v>51</v>
      </c>
      <c r="C81" s="33">
        <f>C30+C70</f>
        <v>28562770</v>
      </c>
      <c r="D81" s="16">
        <f>D30+D70+D95+D45</f>
        <v>712755</v>
      </c>
      <c r="E81" s="90">
        <f>E95+E45+E30+E70</f>
        <v>3216332</v>
      </c>
      <c r="F81" s="80">
        <f>F30+F70+F95+F45</f>
        <v>32491857</v>
      </c>
    </row>
    <row r="82" spans="1:9" s="32" customFormat="1" ht="18" thickBot="1">
      <c r="A82" s="120" t="s">
        <v>47</v>
      </c>
      <c r="B82" s="121"/>
      <c r="C82" s="82">
        <f>C79+C80+C81</f>
        <v>89898853</v>
      </c>
      <c r="D82" s="83">
        <f>SUM(D79:D81)</f>
        <v>8059479</v>
      </c>
      <c r="E82" s="97">
        <f>SUM(E79:E81)</f>
        <v>3540402</v>
      </c>
      <c r="F82" s="84">
        <f>SUM(F79:F81)</f>
        <v>101498734</v>
      </c>
      <c r="I82" s="34"/>
    </row>
    <row r="83" spans="1:6" ht="14.25" customHeight="1">
      <c r="A83" s="125"/>
      <c r="B83" s="126"/>
      <c r="C83" s="127"/>
      <c r="D83" s="128"/>
      <c r="E83" s="89"/>
      <c r="F83" s="122"/>
    </row>
    <row r="84" spans="1:6" ht="18" customHeight="1">
      <c r="A84" s="125"/>
      <c r="B84" s="126"/>
      <c r="C84" s="127"/>
      <c r="D84" s="128"/>
      <c r="E84" s="89"/>
      <c r="F84" s="122"/>
    </row>
    <row r="85" spans="1:6" ht="18" customHeight="1">
      <c r="A85" s="133"/>
      <c r="B85" s="133"/>
      <c r="C85" s="133"/>
      <c r="D85" s="133"/>
      <c r="E85" s="133"/>
      <c r="F85" s="133"/>
    </row>
    <row r="86" spans="1:6" ht="15">
      <c r="A86" s="63"/>
      <c r="B86" s="64"/>
      <c r="C86" s="65"/>
      <c r="D86" s="4"/>
      <c r="E86" s="4"/>
      <c r="F86" s="66"/>
    </row>
    <row r="87" spans="1:6" ht="15">
      <c r="A87" s="67"/>
      <c r="B87" s="60"/>
      <c r="C87" s="68"/>
      <c r="D87" s="69"/>
      <c r="E87" s="69"/>
      <c r="F87" s="62"/>
    </row>
    <row r="88" spans="1:6" ht="18" customHeight="1">
      <c r="A88" s="119"/>
      <c r="B88" s="119"/>
      <c r="C88" s="119"/>
      <c r="D88" s="119"/>
      <c r="E88" s="119"/>
      <c r="F88" s="119"/>
    </row>
    <row r="89" spans="1:6" ht="13.5">
      <c r="A89" s="70"/>
      <c r="B89" s="71"/>
      <c r="C89" s="72"/>
      <c r="D89" s="72"/>
      <c r="E89" s="72"/>
      <c r="F89" s="72"/>
    </row>
    <row r="90" spans="1:6" ht="13.5">
      <c r="A90" s="70"/>
      <c r="B90" s="71"/>
      <c r="C90" s="72"/>
      <c r="D90" s="72"/>
      <c r="E90" s="72"/>
      <c r="F90" s="73"/>
    </row>
    <row r="91" spans="1:6" ht="13.5">
      <c r="A91" s="63"/>
      <c r="B91" s="74"/>
      <c r="C91" s="75"/>
      <c r="D91" s="4"/>
      <c r="E91" s="4"/>
      <c r="F91" s="75"/>
    </row>
    <row r="92" spans="1:6" ht="13.5">
      <c r="A92" s="76"/>
      <c r="B92" s="77"/>
      <c r="C92" s="75"/>
      <c r="D92" s="4"/>
      <c r="E92" s="4"/>
      <c r="F92" s="75"/>
    </row>
    <row r="93" spans="1:6" ht="13.5">
      <c r="A93" s="76"/>
      <c r="B93" s="77"/>
      <c r="C93" s="75"/>
      <c r="D93" s="4"/>
      <c r="E93" s="4"/>
      <c r="F93" s="75"/>
    </row>
    <row r="94" spans="1:6" ht="13.5">
      <c r="A94" s="63"/>
      <c r="B94" s="74"/>
      <c r="C94" s="75"/>
      <c r="D94" s="4"/>
      <c r="E94" s="4"/>
      <c r="F94" s="75"/>
    </row>
    <row r="95" spans="1:6" ht="15">
      <c r="A95" s="78"/>
      <c r="B95" s="71"/>
      <c r="C95" s="72"/>
      <c r="D95" s="69"/>
      <c r="E95" s="69"/>
      <c r="F95" s="72"/>
    </row>
    <row r="96" spans="1:6" ht="15">
      <c r="A96" s="59"/>
      <c r="B96" s="60"/>
      <c r="C96" s="61"/>
      <c r="D96" s="61"/>
      <c r="E96" s="61"/>
      <c r="F96" s="72"/>
    </row>
  </sheetData>
  <sheetProtection/>
  <mergeCells count="44">
    <mergeCell ref="B4:F4"/>
    <mergeCell ref="D5:D6"/>
    <mergeCell ref="F5:F6"/>
    <mergeCell ref="A7:F7"/>
    <mergeCell ref="A85:F85"/>
    <mergeCell ref="E5:E6"/>
    <mergeCell ref="E14:E15"/>
    <mergeCell ref="E33:E34"/>
    <mergeCell ref="E49:E50"/>
    <mergeCell ref="A49:A50"/>
    <mergeCell ref="A57:F57"/>
    <mergeCell ref="D49:D50"/>
    <mergeCell ref="F49:F50"/>
    <mergeCell ref="A51:F51"/>
    <mergeCell ref="A88:F88"/>
    <mergeCell ref="A82:B82"/>
    <mergeCell ref="F83:F84"/>
    <mergeCell ref="A78:B78"/>
    <mergeCell ref="A33:A34"/>
    <mergeCell ref="A83:A84"/>
    <mergeCell ref="B83:B84"/>
    <mergeCell ref="C83:C84"/>
    <mergeCell ref="D83:D84"/>
    <mergeCell ref="A73:F73"/>
    <mergeCell ref="A5:A6"/>
    <mergeCell ref="A14:A15"/>
    <mergeCell ref="B49:B50"/>
    <mergeCell ref="A35:F35"/>
    <mergeCell ref="A38:F38"/>
    <mergeCell ref="C33:C34"/>
    <mergeCell ref="D33:D34"/>
    <mergeCell ref="B33:B34"/>
    <mergeCell ref="F33:F34"/>
    <mergeCell ref="B5:B6"/>
    <mergeCell ref="F14:F15"/>
    <mergeCell ref="C49:C50"/>
    <mergeCell ref="B14:B15"/>
    <mergeCell ref="C14:C15"/>
    <mergeCell ref="B1:F1"/>
    <mergeCell ref="C5:C6"/>
    <mergeCell ref="A16:F16"/>
    <mergeCell ref="A20:F20"/>
    <mergeCell ref="D14:D15"/>
    <mergeCell ref="A2:F2"/>
  </mergeCells>
  <printOptions horizontalCentered="1"/>
  <pageMargins left="0.25" right="0.25" top="0.75" bottom="0.75" header="0.3" footer="0.3"/>
  <pageSetup horizontalDpi="600" verticalDpi="600" orientation="portrait" paperSize="9" scale="96" r:id="rId2"/>
  <headerFooter differentFirst="1">
    <oddHeader>&amp;C&amp;"Arial Narrow,Normál"&amp;8Kincsesbánya Községi Önkormányzat 2012 évi költségvetése</oddHeader>
    <oddFooter>&amp;C&amp;P/&amp;N</oddFooter>
  </headerFooter>
  <rowBreaks count="2" manualBreakCount="2">
    <brk id="46" max="255" man="1"/>
    <brk id="82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Bajkai János</dc:creator>
  <cp:keywords/>
  <dc:description/>
  <cp:lastModifiedBy>Windows-felhasználó</cp:lastModifiedBy>
  <cp:lastPrinted>2020-04-15T09:43:24Z</cp:lastPrinted>
  <dcterms:created xsi:type="dcterms:W3CDTF">2001-11-26T10:13:34Z</dcterms:created>
  <dcterms:modified xsi:type="dcterms:W3CDTF">2020-04-29T10:02:25Z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